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070" activeTab="0"/>
  </bookViews>
  <sheets>
    <sheet name="income statement" sheetId="1" r:id="rId1"/>
    <sheet name="finance position" sheetId="2" r:id="rId2"/>
    <sheet name="equity" sheetId="3" r:id="rId3"/>
    <sheet name="cash flow" sheetId="4" r:id="rId4"/>
    <sheet name="note a" sheetId="5" r:id="rId5"/>
    <sheet name="note b" sheetId="6" r:id="rId6"/>
  </sheets>
  <externalReferences>
    <externalReference r:id="rId9"/>
  </externalReferences>
  <definedNames/>
  <calcPr fullCalcOnLoad="1"/>
</workbook>
</file>

<file path=xl/sharedStrings.xml><?xml version="1.0" encoding="utf-8"?>
<sst xmlns="http://schemas.openxmlformats.org/spreadsheetml/2006/main" count="400" uniqueCount="275">
  <si>
    <t>Perak Corporation Berhad</t>
  </si>
  <si>
    <t>(Company no. 210915-U)</t>
  </si>
  <si>
    <t>Condensed Consolidated Statement of Comprehensive Income</t>
  </si>
  <si>
    <t>For the Nine-Month Period Ended 30 September 2011</t>
  </si>
  <si>
    <t>(The figures have not been audited)</t>
  </si>
  <si>
    <t>INDIVIDUAL PERIOD</t>
  </si>
  <si>
    <t>CUMULATIVE PERIOD</t>
  </si>
  <si>
    <t>CURRENT</t>
  </si>
  <si>
    <t>PRECEDING</t>
  </si>
  <si>
    <t>YEAR</t>
  </si>
  <si>
    <t>QUARTER</t>
  </si>
  <si>
    <t xml:space="preserve">CORRESPONDING </t>
  </si>
  <si>
    <t>TO DATE</t>
  </si>
  <si>
    <t>PERIOD</t>
  </si>
  <si>
    <t>30/09/2011</t>
  </si>
  <si>
    <t>30/09/2010</t>
  </si>
  <si>
    <t>Note</t>
  </si>
  <si>
    <t>RM '000</t>
  </si>
  <si>
    <t>RM’000</t>
  </si>
  <si>
    <t>Revenue</t>
  </si>
  <si>
    <t>A4</t>
  </si>
  <si>
    <t>Cost of sales</t>
  </si>
  <si>
    <t>Gross profit</t>
  </si>
  <si>
    <t>Other operating income</t>
  </si>
  <si>
    <t>Operating expenses</t>
  </si>
  <si>
    <t>Finance costs</t>
  </si>
  <si>
    <t>Share of results of associate</t>
  </si>
  <si>
    <t>Profit before taxation</t>
  </si>
  <si>
    <t>Taxation</t>
  </si>
  <si>
    <t>B5</t>
  </si>
  <si>
    <t xml:space="preserve">Profit for the period </t>
  </si>
  <si>
    <t>Other comprehensive income</t>
  </si>
  <si>
    <t xml:space="preserve">Loss on available-for sale </t>
  </si>
  <si>
    <t>financial assets</t>
  </si>
  <si>
    <t>-Loss on fair value changes</t>
  </si>
  <si>
    <t>Total comprehensive income</t>
  </si>
  <si>
    <t xml:space="preserve"> </t>
  </si>
  <si>
    <t>for the period</t>
  </si>
  <si>
    <t>Profit attributable to:</t>
  </si>
  <si>
    <t>Owners of the parent</t>
  </si>
  <si>
    <t>Minority interests</t>
  </si>
  <si>
    <t>attributable to:</t>
  </si>
  <si>
    <t>Earnings per share attributable</t>
  </si>
  <si>
    <t>Basic, for profit for the period (sen)</t>
  </si>
  <si>
    <t>(Company No 210915-U)</t>
  </si>
  <si>
    <t>Condensed Consolidated Statement of Financial Position</t>
  </si>
  <si>
    <t>As at 30 September 2011</t>
  </si>
  <si>
    <t>As at</t>
  </si>
  <si>
    <t>31/12/2010</t>
  </si>
  <si>
    <t>RM'000</t>
  </si>
  <si>
    <t>Assets</t>
  </si>
  <si>
    <t>Non current assets</t>
  </si>
  <si>
    <t>Property plant &amp; equipment</t>
  </si>
  <si>
    <t>Port facilities</t>
  </si>
  <si>
    <t>Land held for property development</t>
  </si>
  <si>
    <t>Investment in associate</t>
  </si>
  <si>
    <t>Other investment</t>
  </si>
  <si>
    <t>Intangible assets</t>
  </si>
  <si>
    <t>Current assets</t>
  </si>
  <si>
    <t>Property development costs</t>
  </si>
  <si>
    <t>Inventories</t>
  </si>
  <si>
    <t>Trade receivables</t>
  </si>
  <si>
    <t>Other receivables</t>
  </si>
  <si>
    <t>Tax recoverable</t>
  </si>
  <si>
    <t>Cash and bank balances</t>
  </si>
  <si>
    <t>Total assets</t>
  </si>
  <si>
    <t>Current liabilities</t>
  </si>
  <si>
    <t>Retrenchment benefits</t>
  </si>
  <si>
    <t>Loans &amp; borrowings</t>
  </si>
  <si>
    <t>Trade payables</t>
  </si>
  <si>
    <t>Other payables</t>
  </si>
  <si>
    <t>Tax payables</t>
  </si>
  <si>
    <t>Net current assets</t>
  </si>
  <si>
    <t>Non current liabilities</t>
  </si>
  <si>
    <t>Retirement benefits</t>
  </si>
  <si>
    <t>Deferred tax liabilities</t>
  </si>
  <si>
    <t>Total liabilities</t>
  </si>
  <si>
    <t>Net assets</t>
  </si>
  <si>
    <t>Share capital</t>
  </si>
  <si>
    <t>Share premium</t>
  </si>
  <si>
    <t>Fair value adjustment reserve</t>
  </si>
  <si>
    <t>Retained earnings</t>
  </si>
  <si>
    <t>Total equity</t>
  </si>
  <si>
    <t>Total equity &amp; liabilities</t>
  </si>
  <si>
    <t>Condensed Consolidated Statement of Changes in Equity</t>
  </si>
  <si>
    <t>For the Nine Months Period Ended 30 September 2011</t>
  </si>
  <si>
    <t>Non-</t>
  </si>
  <si>
    <t xml:space="preserve">Non-Distributable </t>
  </si>
  <si>
    <t xml:space="preserve">Distributable </t>
  </si>
  <si>
    <t>Equity</t>
  </si>
  <si>
    <t xml:space="preserve">Share </t>
  </si>
  <si>
    <t xml:space="preserve">Retained </t>
  </si>
  <si>
    <t>Fair value</t>
  </si>
  <si>
    <t xml:space="preserve">Minority </t>
  </si>
  <si>
    <t>Total</t>
  </si>
  <si>
    <t>Capital</t>
  </si>
  <si>
    <t>Premium</t>
  </si>
  <si>
    <t>Earnings</t>
  </si>
  <si>
    <t>Adjustment</t>
  </si>
  <si>
    <t>At 1 January 2011</t>
  </si>
  <si>
    <t>Transactions with owners</t>
  </si>
  <si>
    <t>Dividend</t>
  </si>
  <si>
    <t>Dividend paid by a subsidiary to</t>
  </si>
  <si>
    <t xml:space="preserve">  a minority shareholder</t>
  </si>
  <si>
    <t>Total transactions with owners</t>
  </si>
  <si>
    <t>At 30 September 2011</t>
  </si>
  <si>
    <t>9 months ended 30 September 2010</t>
  </si>
  <si>
    <t>At 1 January 2010</t>
  </si>
  <si>
    <t>At 30 September 2010</t>
  </si>
  <si>
    <t>Condensed Consolidated Statement of Cash Flow</t>
  </si>
  <si>
    <t>9 months ended</t>
  </si>
  <si>
    <t>CASH FLOWS FROM OPERATING ACTIVITIES</t>
  </si>
  <si>
    <t>Adjustments for:</t>
  </si>
  <si>
    <t>Non cash items</t>
  </si>
  <si>
    <t>Non operating items (which are investing/financing)</t>
  </si>
  <si>
    <t>Operating cash flows before changes in working capital</t>
  </si>
  <si>
    <t>Changes in working capital</t>
  </si>
  <si>
    <t>(Increase)/Decrease in current assets</t>
  </si>
  <si>
    <t>(Decrease)/Increase in current liabilities</t>
  </si>
  <si>
    <t>Cash generated from operations</t>
  </si>
  <si>
    <t>Other operating expenses paid</t>
  </si>
  <si>
    <t>Net cash flows generated from operating activities</t>
  </si>
  <si>
    <t>CASH FLOWS FROM INVESTING ACTIVITIES</t>
  </si>
  <si>
    <t>Interest received</t>
  </si>
  <si>
    <t>Purchase of property plant &amp; equipment</t>
  </si>
  <si>
    <t>Purchase of port facilities</t>
  </si>
  <si>
    <t>Proceeds from maturity of other investments</t>
  </si>
  <si>
    <t>Other investing activities</t>
  </si>
  <si>
    <t>Net cash flows (used in)/generated from investing activities</t>
  </si>
  <si>
    <t>CASH FLOWS FROM FINANCING ACTIVITIES</t>
  </si>
  <si>
    <t>Interest paid</t>
  </si>
  <si>
    <t>Dividend paid</t>
  </si>
  <si>
    <t>Net decrease in short term borrowings</t>
  </si>
  <si>
    <t>Other financing activities</t>
  </si>
  <si>
    <t>Net cash flows used in financing activities</t>
  </si>
  <si>
    <t>NET (DECREASE)/INCREASE IN CASH AND CASH EQUIVALENT</t>
  </si>
  <si>
    <t>CASH AND CASH EQUIVALENTS AT BEGINNING OF THE PERIOD</t>
  </si>
  <si>
    <t>CASH AND CASH EQUIVALENTS AT END OF THE PERIOD</t>
  </si>
  <si>
    <t>Cash and cash equivalents comprise:</t>
  </si>
  <si>
    <t>Bank balances and deposits pledged for guarantees and other</t>
  </si>
  <si>
    <t xml:space="preserve"> banking facilities granted to certain subsidiaries</t>
  </si>
  <si>
    <t>(Incorporated in Malaysia)</t>
  </si>
  <si>
    <t>A1</t>
  </si>
  <si>
    <t>Basis of Preparation</t>
  </si>
  <si>
    <t>A2</t>
  </si>
  <si>
    <t>Changes in Accounting Policies</t>
  </si>
  <si>
    <t>A3</t>
  </si>
  <si>
    <t>Auditors’ Report on Preceding Annual Financial Statements</t>
  </si>
  <si>
    <t>Segmental Information</t>
  </si>
  <si>
    <t>3 months ended</t>
  </si>
  <si>
    <t>Segment Revenue</t>
  </si>
  <si>
    <t>Revenue from continuing operations:</t>
  </si>
  <si>
    <t>Infrastructure</t>
  </si>
  <si>
    <t>Township development</t>
  </si>
  <si>
    <t>Management services and others</t>
  </si>
  <si>
    <t>Total revenue</t>
  </si>
  <si>
    <t>Eliminations</t>
  </si>
  <si>
    <t>Segment Results</t>
  </si>
  <si>
    <t>Results from continuing operations:</t>
  </si>
  <si>
    <t>Results of associates</t>
  </si>
  <si>
    <t>A5</t>
  </si>
  <si>
    <t>A6</t>
  </si>
  <si>
    <t>A7</t>
  </si>
  <si>
    <t>Comments about Seasonal or Cyclical Factors</t>
  </si>
  <si>
    <t>A8</t>
  </si>
  <si>
    <t>Dividends Paid</t>
  </si>
  <si>
    <t>A9</t>
  </si>
  <si>
    <t>Carrying Amount of Revalued Assets</t>
  </si>
  <si>
    <t>A10</t>
  </si>
  <si>
    <t>Debt and Equity Securities</t>
  </si>
  <si>
    <t>A11</t>
  </si>
  <si>
    <t>Changes in Composition of the Group</t>
  </si>
  <si>
    <t>A12</t>
  </si>
  <si>
    <t>Capital Commitments</t>
  </si>
  <si>
    <t xml:space="preserve">As at </t>
  </si>
  <si>
    <t>i)</t>
  </si>
  <si>
    <t>Authorised but not contracted for</t>
  </si>
  <si>
    <t>ii)</t>
  </si>
  <si>
    <t>Contracted but not provided for</t>
  </si>
  <si>
    <t>A13</t>
  </si>
  <si>
    <t>Changes in Contingent Liabilities and Contingent Assets</t>
  </si>
  <si>
    <t xml:space="preserve">The Group does not have any material contingent liabilities nor contingent assets during the current </t>
  </si>
  <si>
    <t>financial period.</t>
  </si>
  <si>
    <t>A14</t>
  </si>
  <si>
    <t>Subsequent Events</t>
  </si>
  <si>
    <t>A15</t>
  </si>
  <si>
    <t>Derivatives</t>
  </si>
  <si>
    <t>a)</t>
  </si>
  <si>
    <t>b)</t>
  </si>
  <si>
    <t>A16</t>
  </si>
  <si>
    <t>PERAK CORPORATION BERHAD</t>
  </si>
  <si>
    <t>B1</t>
  </si>
  <si>
    <t>Performance Review</t>
  </si>
  <si>
    <t>B2</t>
  </si>
  <si>
    <t>Comment on Material Change in Profit Before Taxation</t>
  </si>
  <si>
    <t>B3</t>
  </si>
  <si>
    <t>Commentary on Prospects</t>
  </si>
  <si>
    <t>B4</t>
  </si>
  <si>
    <t>Profit Forecast or Profit Guarantee</t>
  </si>
  <si>
    <t>The taxation charge for the Group comprises:</t>
  </si>
  <si>
    <t xml:space="preserve">3 months ended </t>
  </si>
  <si>
    <t xml:space="preserve">9 months ended </t>
  </si>
  <si>
    <t xml:space="preserve">RM’000 </t>
  </si>
  <si>
    <t>Current tax</t>
  </si>
  <si>
    <t xml:space="preserve">Deferred tax </t>
  </si>
  <si>
    <t>B6</t>
  </si>
  <si>
    <t>Sale of Unquoted Investments and Properties</t>
  </si>
  <si>
    <t>B7</t>
  </si>
  <si>
    <t>Quoted Securities</t>
  </si>
  <si>
    <t xml:space="preserve">Movements of quoted securities in the current financial period were as follows: </t>
  </si>
  <si>
    <t>Balance at the beginning of the period</t>
  </si>
  <si>
    <t>Purchase of quoted unit trusts</t>
  </si>
  <si>
    <t>Purchase of quoted shares</t>
  </si>
  <si>
    <t>Maturity of other investments</t>
  </si>
  <si>
    <t>Uplift of quoted unit trusts</t>
  </si>
  <si>
    <t>Fair value changes</t>
  </si>
  <si>
    <t>Balance as at the end of the period, at fair value</t>
  </si>
  <si>
    <t xml:space="preserve">B7 </t>
  </si>
  <si>
    <t>Quoted Securities (cont'd)</t>
  </si>
  <si>
    <t>B8</t>
  </si>
  <si>
    <t>Corporate Proposals</t>
  </si>
  <si>
    <t>There are no corporate proposals announced and not completed as at the date of this announcement.</t>
  </si>
  <si>
    <t>B9</t>
  </si>
  <si>
    <t>Borrowings</t>
  </si>
  <si>
    <t>(a)</t>
  </si>
  <si>
    <t>Short term borrowings</t>
  </si>
  <si>
    <t>Secured :</t>
  </si>
  <si>
    <t>Hire purchase and lease</t>
  </si>
  <si>
    <t>Margin loan for share financing</t>
  </si>
  <si>
    <t>Bai Bithaman Ajil Islamic Debt Securities (BaIDS)</t>
  </si>
  <si>
    <t>Unsecured :</t>
  </si>
  <si>
    <t>Revolving credits</t>
  </si>
  <si>
    <t>(b)</t>
  </si>
  <si>
    <t>Long term borrowings</t>
  </si>
  <si>
    <t>Total borrowings</t>
  </si>
  <si>
    <t>(c)</t>
  </si>
  <si>
    <t>Currency</t>
  </si>
  <si>
    <t>B10</t>
  </si>
  <si>
    <t>Off Balance Sheet Financial Instruments</t>
  </si>
  <si>
    <t>B11</t>
  </si>
  <si>
    <t>Changes in Material Litigation</t>
  </si>
  <si>
    <t>B12</t>
  </si>
  <si>
    <t>Realised and unrealised profit/losses</t>
  </si>
  <si>
    <t>Current financial period/year:</t>
  </si>
  <si>
    <t>Total retained profit of the Company and its subsidiaries</t>
  </si>
  <si>
    <t>-realised</t>
  </si>
  <si>
    <t>-unrealised</t>
  </si>
  <si>
    <t>Total share of retained loss from associate</t>
  </si>
  <si>
    <t>Consolidation adjustments</t>
  </si>
  <si>
    <t>Total Group retained profits for the current financial period/year</t>
  </si>
  <si>
    <t>B13</t>
  </si>
  <si>
    <t>Dividend Payable</t>
  </si>
  <si>
    <t>B14</t>
  </si>
  <si>
    <t>Earnings Per Share</t>
  </si>
  <si>
    <t xml:space="preserve">Profit for the period attributable </t>
  </si>
  <si>
    <t xml:space="preserve">    to ordinary equity holders of the parent (RM'000)</t>
  </si>
  <si>
    <t>Weighted average number of</t>
  </si>
  <si>
    <t xml:space="preserve">    ordinary shares in issue ('000)</t>
  </si>
  <si>
    <t>Basic earnings per share (sen) for:</t>
  </si>
  <si>
    <t>Authorisation for Issue</t>
  </si>
  <si>
    <t>By Order of the Board</t>
  </si>
  <si>
    <t>Cheai Weng Hoong</t>
  </si>
  <si>
    <t>Company Secretary</t>
  </si>
  <si>
    <t>Ipoh</t>
  </si>
  <si>
    <t>Unusual Items due to their Nature, Size or Incidence</t>
  </si>
  <si>
    <t>Changes in Estimates</t>
  </si>
  <si>
    <t>Date: 29 November 2011</t>
  </si>
  <si>
    <t>to owners of the parent:</t>
  </si>
  <si>
    <t>Equity attributable to owners of the parent</t>
  </si>
  <si>
    <t>Minority Interests</t>
  </si>
  <si>
    <t>Attributable to Owners of the Parent</t>
  </si>
  <si>
    <t>Interests</t>
  </si>
  <si>
    <t>Purchase of ordinary shares of a subsidiary from corporate shareholders</t>
  </si>
  <si>
    <t>Dividend paid to a minority shareholder</t>
  </si>
  <si>
    <t>Gains/Losses arising from Fair Value changes of Financial Liabilities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</si>
</sst>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 #,##0.0_);_(* \(#,##0.0\);_(* &quot;-&quot;_);_(@_)"/>
    <numFmt numFmtId="167" formatCode="_(* #,##0.00_);_(* \(#,##0.00\);_(* &quot;-&quot;_);_(@_)"/>
    <numFmt numFmtId="168" formatCode="_(* #,##0.0_);_(* \(#,##0.0\);_(* &quot;-&quot;??_);_(@_)"/>
    <numFmt numFmtId="169" formatCode="_-* #,##0.00_-;\-* #,##0.00_-;_-* &quot;-&quot;??_-;_-@_-"/>
  </numFmts>
  <fonts count="31">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1"/>
      <name val="Calibri"/>
      <family val="2"/>
    </font>
    <font>
      <sz val="11"/>
      <name val="Calibri"/>
      <family val="2"/>
    </font>
    <font>
      <u val="single"/>
      <sz val="11"/>
      <color indexed="8"/>
      <name val="Calibri"/>
      <family val="2"/>
    </font>
    <font>
      <b/>
      <sz val="10"/>
      <name val="Arial"/>
      <family val="2"/>
    </font>
    <font>
      <strike/>
      <sz val="10"/>
      <name val="Arial"/>
      <family val="2"/>
    </font>
    <font>
      <b/>
      <i/>
      <sz val="10"/>
      <color indexed="8"/>
      <name val="Arial"/>
      <family val="2"/>
    </font>
    <font>
      <sz val="10"/>
      <color indexed="8"/>
      <name val="Arial"/>
      <family val="2"/>
    </font>
    <font>
      <u val="single"/>
      <sz val="11"/>
      <color indexed="12"/>
      <name val="Calibri"/>
      <family val="2"/>
    </font>
    <font>
      <u val="single"/>
      <sz val="10"/>
      <color indexed="12"/>
      <name val="Arial"/>
      <family val="2"/>
    </font>
    <font>
      <u val="single"/>
      <sz val="10"/>
      <name val="Arial"/>
      <family val="2"/>
    </font>
    <font>
      <sz val="11"/>
      <color indexed="8"/>
      <name val="Arial"/>
      <family val="0"/>
    </font>
    <font>
      <b/>
      <sz val="10"/>
      <color indexed="9"/>
      <name val="Arial"/>
      <family val="0"/>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7" fillId="0" borderId="0">
      <alignment/>
      <protection/>
    </xf>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5"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99">
    <xf numFmtId="0" fontId="0" fillId="0" borderId="0" xfId="0" applyAlignment="1">
      <alignment/>
    </xf>
    <xf numFmtId="0" fontId="18" fillId="0" borderId="0" xfId="46" applyNumberFormat="1" applyFont="1">
      <alignment/>
      <protection/>
    </xf>
    <xf numFmtId="0" fontId="19" fillId="0" borderId="0" xfId="46" applyNumberFormat="1" applyFont="1">
      <alignment/>
      <protection/>
    </xf>
    <xf numFmtId="0" fontId="19" fillId="0" borderId="0" xfId="46" applyNumberFormat="1" applyFont="1" applyAlignment="1">
      <alignment horizontal="center"/>
      <protection/>
    </xf>
    <xf numFmtId="0" fontId="18" fillId="0" borderId="0" xfId="46" applyNumberFormat="1" applyFont="1" applyAlignment="1">
      <alignment horizontal="right"/>
      <protection/>
    </xf>
    <xf numFmtId="0" fontId="18" fillId="0" borderId="0" xfId="46" applyNumberFormat="1" applyFont="1" applyAlignment="1">
      <alignment horizontal="center"/>
      <protection/>
    </xf>
    <xf numFmtId="16" fontId="18" fillId="0" borderId="0" xfId="46" applyNumberFormat="1" applyFont="1" applyAlignment="1">
      <alignment horizontal="center"/>
      <protection/>
    </xf>
    <xf numFmtId="14" fontId="18" fillId="0" borderId="0" xfId="46" applyNumberFormat="1" applyFont="1" applyAlignment="1" quotePrefix="1">
      <alignment horizontal="center"/>
      <protection/>
    </xf>
    <xf numFmtId="165" fontId="19" fillId="0" borderId="0" xfId="42" applyNumberFormat="1" applyFont="1" applyAlignment="1">
      <alignment horizontal="center"/>
    </xf>
    <xf numFmtId="165" fontId="19" fillId="0" borderId="0" xfId="42" applyNumberFormat="1" applyFont="1" applyBorder="1" applyAlignment="1">
      <alignment horizontal="center"/>
    </xf>
    <xf numFmtId="3" fontId="19" fillId="0" borderId="0" xfId="46" applyNumberFormat="1" applyFont="1">
      <alignment/>
      <protection/>
    </xf>
    <xf numFmtId="165" fontId="19" fillId="0" borderId="10" xfId="42" applyNumberFormat="1" applyFont="1" applyBorder="1" applyAlignment="1">
      <alignment horizontal="center"/>
    </xf>
    <xf numFmtId="3" fontId="18" fillId="0" borderId="0" xfId="46" applyNumberFormat="1" applyFont="1">
      <alignment/>
      <protection/>
    </xf>
    <xf numFmtId="165" fontId="19" fillId="0" borderId="0" xfId="42" applyNumberFormat="1" applyFont="1" applyFill="1" applyAlignment="1">
      <alignment horizontal="center"/>
    </xf>
    <xf numFmtId="165" fontId="19" fillId="0" borderId="0" xfId="42" applyNumberFormat="1" applyFont="1" applyFill="1" applyBorder="1" applyAlignment="1">
      <alignment horizontal="center"/>
    </xf>
    <xf numFmtId="165" fontId="19" fillId="0" borderId="10" xfId="42" applyNumberFormat="1" applyFont="1" applyFill="1" applyBorder="1" applyAlignment="1">
      <alignment horizontal="center"/>
    </xf>
    <xf numFmtId="165" fontId="19" fillId="0" borderId="11" xfId="42" applyNumberFormat="1" applyFont="1" applyBorder="1" applyAlignment="1">
      <alignment horizontal="center"/>
    </xf>
    <xf numFmtId="165" fontId="19" fillId="0" borderId="0" xfId="42" applyNumberFormat="1" applyFont="1" applyAlignment="1">
      <alignment/>
    </xf>
    <xf numFmtId="0" fontId="19" fillId="0" borderId="0" xfId="46" applyNumberFormat="1" applyFont="1" quotePrefix="1">
      <alignment/>
      <protection/>
    </xf>
    <xf numFmtId="165" fontId="19" fillId="0" borderId="12" xfId="42" applyNumberFormat="1" applyFont="1" applyBorder="1" applyAlignment="1">
      <alignment horizontal="center"/>
    </xf>
    <xf numFmtId="43" fontId="19" fillId="0" borderId="13" xfId="42" applyNumberFormat="1" applyFont="1" applyBorder="1" applyAlignment="1">
      <alignment horizontal="center"/>
    </xf>
    <xf numFmtId="43" fontId="19" fillId="0" borderId="0" xfId="42" applyNumberFormat="1" applyFont="1" applyBorder="1" applyAlignment="1">
      <alignment horizontal="center"/>
    </xf>
    <xf numFmtId="43" fontId="19" fillId="0" borderId="0" xfId="42" applyNumberFormat="1" applyFont="1" applyAlignment="1">
      <alignment horizontal="center"/>
    </xf>
    <xf numFmtId="166" fontId="19" fillId="0" borderId="0" xfId="46" applyNumberFormat="1" applyFont="1" applyBorder="1" applyAlignment="1">
      <alignment horizontal="center"/>
      <protection/>
    </xf>
    <xf numFmtId="0" fontId="0" fillId="0" borderId="0" xfId="0" applyAlignment="1">
      <alignment horizontal="center"/>
    </xf>
    <xf numFmtId="14" fontId="19" fillId="0" borderId="0" xfId="46" applyNumberFormat="1" applyFont="1" applyAlignment="1" quotePrefix="1">
      <alignment horizontal="center"/>
      <protection/>
    </xf>
    <xf numFmtId="0" fontId="0" fillId="0" borderId="0" xfId="0" applyFont="1" applyAlignment="1">
      <alignment horizontal="center"/>
    </xf>
    <xf numFmtId="0" fontId="15" fillId="0" borderId="0" xfId="0" applyFont="1" applyAlignment="1">
      <alignment/>
    </xf>
    <xf numFmtId="165" fontId="0" fillId="0" borderId="0" xfId="42" applyNumberFormat="1" applyFont="1" applyAlignment="1">
      <alignment/>
    </xf>
    <xf numFmtId="165" fontId="0" fillId="0" borderId="11" xfId="42" applyNumberFormat="1" applyFont="1" applyBorder="1" applyAlignment="1">
      <alignment/>
    </xf>
    <xf numFmtId="165" fontId="0" fillId="0" borderId="0" xfId="0" applyNumberFormat="1" applyAlignment="1">
      <alignment/>
    </xf>
    <xf numFmtId="165" fontId="0" fillId="0" borderId="12" xfId="42" applyNumberFormat="1" applyFont="1" applyBorder="1" applyAlignment="1">
      <alignment/>
    </xf>
    <xf numFmtId="0" fontId="0" fillId="0" borderId="0" xfId="0" applyFont="1" applyAlignment="1">
      <alignment/>
    </xf>
    <xf numFmtId="165" fontId="0" fillId="0" borderId="10" xfId="42" applyNumberFormat="1" applyFont="1" applyBorder="1" applyAlignment="1">
      <alignment/>
    </xf>
    <xf numFmtId="0" fontId="0" fillId="0" borderId="0" xfId="0" applyAlignment="1">
      <alignment horizontal="right"/>
    </xf>
    <xf numFmtId="0" fontId="20" fillId="0" borderId="0" xfId="0" applyFont="1" applyAlignment="1">
      <alignment/>
    </xf>
    <xf numFmtId="165" fontId="0" fillId="0" borderId="14" xfId="42" applyNumberFormat="1" applyFont="1" applyBorder="1" applyAlignment="1">
      <alignment/>
    </xf>
    <xf numFmtId="165" fontId="0" fillId="0" borderId="15" xfId="42" applyNumberFormat="1" applyFont="1" applyBorder="1" applyAlignment="1">
      <alignment/>
    </xf>
    <xf numFmtId="165" fontId="0" fillId="0" borderId="16" xfId="42" applyNumberFormat="1" applyFont="1" applyBorder="1" applyAlignment="1">
      <alignment/>
    </xf>
    <xf numFmtId="165" fontId="0" fillId="0" borderId="17" xfId="42" applyNumberFormat="1" applyFont="1" applyBorder="1" applyAlignment="1">
      <alignment/>
    </xf>
    <xf numFmtId="165" fontId="0" fillId="0" borderId="0" xfId="42" applyNumberFormat="1" applyFont="1" applyBorder="1" applyAlignment="1">
      <alignment/>
    </xf>
    <xf numFmtId="165" fontId="0" fillId="0" borderId="18" xfId="42" applyNumberFormat="1" applyFont="1" applyBorder="1" applyAlignment="1">
      <alignment/>
    </xf>
    <xf numFmtId="165" fontId="0" fillId="0" borderId="19" xfId="42" applyNumberFormat="1" applyFont="1" applyBorder="1" applyAlignment="1">
      <alignment/>
    </xf>
    <xf numFmtId="165" fontId="0" fillId="0" borderId="20" xfId="42" applyNumberFormat="1" applyFont="1" applyBorder="1" applyAlignment="1">
      <alignment/>
    </xf>
    <xf numFmtId="165" fontId="0" fillId="0" borderId="13" xfId="42" applyNumberFormat="1" applyFont="1" applyBorder="1" applyAlignment="1">
      <alignment/>
    </xf>
    <xf numFmtId="165" fontId="0" fillId="0" borderId="0" xfId="42" applyNumberFormat="1" applyFont="1" applyFill="1" applyBorder="1" applyAlignment="1">
      <alignment/>
    </xf>
    <xf numFmtId="0" fontId="0" fillId="0" borderId="0" xfId="0" applyFont="1" applyAlignment="1">
      <alignment horizontal="justify"/>
    </xf>
    <xf numFmtId="0" fontId="21" fillId="0" borderId="0" xfId="46" applyNumberFormat="1" applyFont="1" applyFill="1">
      <alignment/>
      <protection/>
    </xf>
    <xf numFmtId="0" fontId="17" fillId="0" borderId="0" xfId="46" applyNumberFormat="1" applyFont="1" applyFill="1">
      <alignment/>
      <protection/>
    </xf>
    <xf numFmtId="0" fontId="17" fillId="0" borderId="0" xfId="46" applyNumberFormat="1" applyFont="1" applyFill="1" applyAlignment="1">
      <alignment horizontal="justify"/>
      <protection/>
    </xf>
    <xf numFmtId="0" fontId="22" fillId="0" borderId="0" xfId="46" applyNumberFormat="1" applyFont="1" applyFill="1">
      <alignment/>
      <protection/>
    </xf>
    <xf numFmtId="0" fontId="21" fillId="0" borderId="0" xfId="46" applyNumberFormat="1" applyFont="1" applyFill="1" applyAlignment="1">
      <alignment/>
      <protection/>
    </xf>
    <xf numFmtId="0" fontId="17" fillId="0" borderId="0" xfId="46" applyNumberFormat="1" applyFont="1" applyFill="1" applyBorder="1">
      <alignment/>
      <protection/>
    </xf>
    <xf numFmtId="0" fontId="21" fillId="0" borderId="0" xfId="46" applyNumberFormat="1" applyFont="1" applyFill="1" applyAlignment="1" quotePrefix="1">
      <alignment horizontal="right"/>
      <protection/>
    </xf>
    <xf numFmtId="0" fontId="21" fillId="0" borderId="0" xfId="46" applyNumberFormat="1" applyFont="1" applyFill="1" applyAlignment="1">
      <alignment horizontal="right"/>
      <protection/>
    </xf>
    <xf numFmtId="41" fontId="17" fillId="0" borderId="0" xfId="46" applyNumberFormat="1" applyFont="1" applyFill="1">
      <alignment/>
      <protection/>
    </xf>
    <xf numFmtId="41" fontId="17" fillId="0" borderId="10" xfId="46" applyNumberFormat="1" applyFont="1" applyFill="1" applyBorder="1">
      <alignment/>
      <protection/>
    </xf>
    <xf numFmtId="41" fontId="17" fillId="0" borderId="0" xfId="46" applyNumberFormat="1" applyFont="1" applyFill="1" applyBorder="1">
      <alignment/>
      <protection/>
    </xf>
    <xf numFmtId="41" fontId="17" fillId="0" borderId="12" xfId="46" applyNumberFormat="1" applyFont="1" applyFill="1" applyBorder="1">
      <alignment/>
      <protection/>
    </xf>
    <xf numFmtId="14" fontId="21" fillId="0" borderId="0" xfId="46" applyNumberFormat="1" applyFont="1" applyFill="1" applyAlignment="1" quotePrefix="1">
      <alignment horizontal="right"/>
      <protection/>
    </xf>
    <xf numFmtId="41" fontId="17" fillId="0" borderId="13" xfId="46" applyNumberFormat="1" applyFont="1" applyFill="1" applyBorder="1">
      <alignment/>
      <protection/>
    </xf>
    <xf numFmtId="41" fontId="17" fillId="0" borderId="0" xfId="46" applyNumberFormat="1" applyFont="1" applyFill="1" applyBorder="1" applyAlignment="1">
      <alignment horizontal="right"/>
      <protection/>
    </xf>
    <xf numFmtId="0" fontId="23" fillId="0" borderId="0" xfId="0" applyFont="1" applyAlignment="1">
      <alignment horizontal="justify" vertical="center" readingOrder="1"/>
    </xf>
    <xf numFmtId="0" fontId="21" fillId="0" borderId="0" xfId="46" applyNumberFormat="1" applyFont="1" applyBorder="1" applyAlignment="1">
      <alignment horizontal="left"/>
      <protection/>
    </xf>
    <xf numFmtId="0" fontId="21" fillId="0" borderId="0" xfId="46" applyNumberFormat="1" applyFont="1" applyBorder="1">
      <alignment/>
      <protection/>
    </xf>
    <xf numFmtId="0" fontId="17" fillId="0" borderId="0" xfId="46" applyNumberFormat="1" applyFont="1" applyBorder="1">
      <alignment/>
      <protection/>
    </xf>
    <xf numFmtId="0" fontId="24" fillId="0" borderId="0" xfId="0" applyFont="1" applyAlignment="1">
      <alignment/>
    </xf>
    <xf numFmtId="0" fontId="17" fillId="0" borderId="0" xfId="46" applyNumberFormat="1" applyFont="1">
      <alignment/>
      <protection/>
    </xf>
    <xf numFmtId="0" fontId="21" fillId="0" borderId="0" xfId="46" applyNumberFormat="1" applyFont="1" applyAlignment="1">
      <alignment horizontal="left"/>
      <protection/>
    </xf>
    <xf numFmtId="0" fontId="17" fillId="0" borderId="0" xfId="46" applyNumberFormat="1" applyFont="1" applyBorder="1" applyAlignment="1">
      <alignment horizontal="right"/>
      <protection/>
    </xf>
    <xf numFmtId="0" fontId="21" fillId="0" borderId="0" xfId="46" applyNumberFormat="1" applyFont="1" applyAlignment="1">
      <alignment horizontal="right"/>
      <protection/>
    </xf>
    <xf numFmtId="0" fontId="21" fillId="0" borderId="0" xfId="46" applyNumberFormat="1" applyFont="1">
      <alignment/>
      <protection/>
    </xf>
    <xf numFmtId="0" fontId="17" fillId="0" borderId="0" xfId="46" applyNumberFormat="1" applyFont="1" applyAlignment="1">
      <alignment horizontal="right"/>
      <protection/>
    </xf>
    <xf numFmtId="0" fontId="26" fillId="0" borderId="0" xfId="53" applyFont="1" applyAlignment="1">
      <alignment/>
    </xf>
    <xf numFmtId="0" fontId="21" fillId="0" borderId="0" xfId="46" applyNumberFormat="1" applyFont="1" applyAlignment="1">
      <alignment horizontal="center"/>
      <protection/>
    </xf>
    <xf numFmtId="0" fontId="21" fillId="0" borderId="0" xfId="46" applyNumberFormat="1" applyFont="1" applyAlignment="1" quotePrefix="1">
      <alignment horizontal="center"/>
      <protection/>
    </xf>
    <xf numFmtId="41" fontId="17" fillId="0" borderId="0" xfId="46" applyNumberFormat="1" applyFont="1">
      <alignment/>
      <protection/>
    </xf>
    <xf numFmtId="41" fontId="17" fillId="0" borderId="11" xfId="46" applyNumberFormat="1" applyFont="1" applyBorder="1">
      <alignment/>
      <protection/>
    </xf>
    <xf numFmtId="14" fontId="21" fillId="0" borderId="0" xfId="46" applyNumberFormat="1" applyFont="1" applyAlignment="1" quotePrefix="1">
      <alignment horizontal="center"/>
      <protection/>
    </xf>
    <xf numFmtId="165" fontId="17" fillId="0" borderId="0" xfId="42" applyNumberFormat="1" applyFont="1" applyBorder="1" applyAlignment="1">
      <alignment/>
    </xf>
    <xf numFmtId="165" fontId="17" fillId="0" borderId="0" xfId="42" applyNumberFormat="1" applyFont="1" applyFill="1" applyBorder="1" applyAlignment="1">
      <alignment/>
    </xf>
    <xf numFmtId="165" fontId="17" fillId="0" borderId="0" xfId="42" applyNumberFormat="1" applyFont="1" applyFill="1" applyAlignment="1">
      <alignment/>
    </xf>
    <xf numFmtId="165" fontId="17" fillId="0" borderId="0" xfId="42" applyNumberFormat="1" applyFont="1" applyAlignment="1">
      <alignment/>
    </xf>
    <xf numFmtId="165" fontId="17" fillId="0" borderId="12" xfId="42" applyNumberFormat="1" applyFont="1" applyBorder="1" applyAlignment="1">
      <alignment/>
    </xf>
    <xf numFmtId="165" fontId="17" fillId="0" borderId="0" xfId="46" applyNumberFormat="1" applyFont="1">
      <alignment/>
      <protection/>
    </xf>
    <xf numFmtId="0" fontId="27" fillId="0" borderId="0" xfId="46" applyNumberFormat="1" applyFont="1">
      <alignment/>
      <protection/>
    </xf>
    <xf numFmtId="41" fontId="17" fillId="0" borderId="0" xfId="46" applyNumberFormat="1" applyFont="1" applyBorder="1">
      <alignment/>
      <protection/>
    </xf>
    <xf numFmtId="41" fontId="17" fillId="0" borderId="10" xfId="46" applyNumberFormat="1" applyFont="1" applyBorder="1">
      <alignment/>
      <protection/>
    </xf>
    <xf numFmtId="41" fontId="17" fillId="0" borderId="12" xfId="46" applyNumberFormat="1" applyFont="1" applyBorder="1">
      <alignment/>
      <protection/>
    </xf>
    <xf numFmtId="41" fontId="17" fillId="0" borderId="11" xfId="46" applyNumberFormat="1" applyFont="1" applyFill="1" applyBorder="1">
      <alignment/>
      <protection/>
    </xf>
    <xf numFmtId="0" fontId="17" fillId="0" borderId="0" xfId="46" applyNumberFormat="1" applyFont="1" quotePrefix="1">
      <alignment/>
      <protection/>
    </xf>
    <xf numFmtId="165" fontId="17" fillId="0" borderId="10" xfId="42" applyNumberFormat="1" applyFont="1" applyBorder="1" applyAlignment="1">
      <alignment/>
    </xf>
    <xf numFmtId="41" fontId="17" fillId="0" borderId="13" xfId="46" applyNumberFormat="1" applyFont="1" applyBorder="1">
      <alignment/>
      <protection/>
    </xf>
    <xf numFmtId="2" fontId="17" fillId="0" borderId="0" xfId="46" applyNumberFormat="1" applyFont="1" applyBorder="1">
      <alignment/>
      <protection/>
    </xf>
    <xf numFmtId="167" fontId="17" fillId="0" borderId="13" xfId="46" applyNumberFormat="1" applyFont="1" applyBorder="1">
      <alignment/>
      <protection/>
    </xf>
    <xf numFmtId="0" fontId="18" fillId="0" borderId="0" xfId="46" applyNumberFormat="1" applyFont="1" applyAlignment="1">
      <alignment horizontal="center"/>
      <protection/>
    </xf>
    <xf numFmtId="0" fontId="0" fillId="0" borderId="0" xfId="0" applyFont="1" applyAlignment="1">
      <alignment horizontal="center"/>
    </xf>
    <xf numFmtId="0" fontId="21" fillId="0" borderId="0" xfId="46" applyNumberFormat="1" applyFont="1" applyFill="1" applyAlignment="1">
      <alignment horizontal="center"/>
      <protection/>
    </xf>
    <xf numFmtId="0" fontId="21" fillId="0" borderId="0" xfId="46" applyNumberFormat="1" applyFont="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56</xdr:row>
      <xdr:rowOff>28575</xdr:rowOff>
    </xdr:from>
    <xdr:ext cx="6858000" cy="676275"/>
    <xdr:sp>
      <xdr:nvSpPr>
        <xdr:cNvPr id="1" name="Text Box 1"/>
        <xdr:cNvSpPr txBox="1">
          <a:spLocks noChangeArrowheads="1"/>
        </xdr:cNvSpPr>
      </xdr:nvSpPr>
      <xdr:spPr>
        <a:xfrm>
          <a:off x="0" y="10020300"/>
          <a:ext cx="6858000" cy="6762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comprehensive income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49</xdr:row>
      <xdr:rowOff>38100</xdr:rowOff>
    </xdr:from>
    <xdr:ext cx="5429250" cy="733425"/>
    <xdr:sp>
      <xdr:nvSpPr>
        <xdr:cNvPr id="1" name="TextBox 1"/>
        <xdr:cNvSpPr txBox="1">
          <a:spLocks noChangeArrowheads="1"/>
        </xdr:cNvSpPr>
      </xdr:nvSpPr>
      <xdr:spPr>
        <a:xfrm>
          <a:off x="0" y="9391650"/>
          <a:ext cx="5429250" cy="7334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The condensed consolidated statement of changes in equity should be read in conjunction with the audited financial</a:t>
          </a:r>
          <a:r>
            <a:rPr lang="en-US" cap="none" sz="1100" b="0" i="0" u="none" baseline="0">
              <a:solidFill>
                <a:srgbClr val="000000"/>
              </a:solidFill>
              <a:latin typeface="Calibri"/>
              <a:ea typeface="Calibri"/>
              <a:cs typeface="Calibri"/>
            </a:rPr>
            <a:t> statements for the year ended 31 December 2010 and the accompanying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36</xdr:row>
      <xdr:rowOff>180975</xdr:rowOff>
    </xdr:from>
    <xdr:ext cx="8181975" cy="409575"/>
    <xdr:sp>
      <xdr:nvSpPr>
        <xdr:cNvPr id="1" name="TextBox 1"/>
        <xdr:cNvSpPr txBox="1">
          <a:spLocks noChangeArrowheads="1"/>
        </xdr:cNvSpPr>
      </xdr:nvSpPr>
      <xdr:spPr>
        <a:xfrm>
          <a:off x="19050" y="7058025"/>
          <a:ext cx="8181975"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condensed consolidated statement of changes in equity should be read in conjunction with the audited financial</a:t>
          </a:r>
          <a:r>
            <a:rPr lang="en-US" cap="none" sz="1100" b="0" i="0" u="none" baseline="0">
              <a:solidFill>
                <a:srgbClr val="000000"/>
              </a:solidFill>
              <a:latin typeface="Calibri"/>
              <a:ea typeface="Calibri"/>
              <a:cs typeface="Calibri"/>
            </a:rPr>
            <a:t> statements for the year ended 31 December 2010 and the accompanying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49</xdr:row>
      <xdr:rowOff>9525</xdr:rowOff>
    </xdr:from>
    <xdr:ext cx="6029325" cy="609600"/>
    <xdr:sp>
      <xdr:nvSpPr>
        <xdr:cNvPr id="1" name="TextBox 1"/>
        <xdr:cNvSpPr txBox="1">
          <a:spLocks noChangeArrowheads="1"/>
        </xdr:cNvSpPr>
      </xdr:nvSpPr>
      <xdr:spPr>
        <a:xfrm>
          <a:off x="0" y="9363075"/>
          <a:ext cx="6029325" cy="6096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The condensed consolidated statement of changes in equity should be read in conjunction with the audited financial</a:t>
          </a:r>
          <a:r>
            <a:rPr lang="en-US" cap="none" sz="1100" b="0" i="0" u="none" baseline="0">
              <a:solidFill>
                <a:srgbClr val="000000"/>
              </a:solidFill>
              <a:latin typeface="Calibri"/>
              <a:ea typeface="Calibri"/>
              <a:cs typeface="Calibri"/>
            </a:rPr>
            <a:t> statements for the year ended 31 December 2010 and the accompanying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19050</xdr:rowOff>
    </xdr:from>
    <xdr:ext cx="5838825" cy="1333500"/>
    <xdr:sp fLocksText="0">
      <xdr:nvSpPr>
        <xdr:cNvPr id="1" name="Text Box 1"/>
        <xdr:cNvSpPr txBox="1">
          <a:spLocks noChangeArrowheads="1"/>
        </xdr:cNvSpPr>
      </xdr:nvSpPr>
      <xdr:spPr>
        <a:xfrm>
          <a:off x="247650" y="1152525"/>
          <a:ext cx="5838825" cy="13335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interim financial statements are unaudited and have been prepared in accordance with the requirements of Financial Reporting Standard ("FRS") 134 - Interim Financial Reporting and paragraph 9.22 and Appendix 9B of the Listing Requirements and other directives issues by Bursa Malaysia Securities Berhad.They should be read in conjunction with the audited financial statements for the year ended 31 December 2010 (hereinafter referred to as "Afs 2010"). The explanatory notes attached to the interim financial statements provide an explanation of events and transactions that are significant  to an understanding of the changes in the financial position and performance of the Group since the year ended 31 December 2010. 
</a:t>
          </a:r>
          <a:r>
            <a:rPr lang="en-US" cap="none" sz="1000" b="0" i="0" u="none" baseline="0">
              <a:solidFill>
                <a:srgbClr val="000000"/>
              </a:solidFill>
              <a:latin typeface="Arial"/>
              <a:ea typeface="Arial"/>
              <a:cs typeface="Arial"/>
            </a:rPr>
            <a:t>
</a:t>
          </a:r>
        </a:p>
      </xdr:txBody>
    </xdr:sp>
    <xdr:clientData/>
  </xdr:oneCellAnchor>
  <xdr:oneCellAnchor>
    <xdr:from>
      <xdr:col>0</xdr:col>
      <xdr:colOff>19050</xdr:colOff>
      <xdr:row>3</xdr:row>
      <xdr:rowOff>76200</xdr:rowOff>
    </xdr:from>
    <xdr:ext cx="6076950" cy="161925"/>
    <xdr:sp>
      <xdr:nvSpPr>
        <xdr:cNvPr id="2" name="Text Box 27"/>
        <xdr:cNvSpPr txBox="1">
          <a:spLocks noChangeArrowheads="1"/>
        </xdr:cNvSpPr>
      </xdr:nvSpPr>
      <xdr:spPr>
        <a:xfrm>
          <a:off x="19050" y="561975"/>
          <a:ext cx="6076950" cy="16192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A : EXPLANATORY NOTES PURSUANT TO FINANCIAL REPORTING STANDARD 134 </a:t>
          </a:r>
        </a:p>
      </xdr:txBody>
    </xdr:sp>
    <xdr:clientData/>
  </xdr:oneCellAnchor>
  <xdr:oneCellAnchor>
    <xdr:from>
      <xdr:col>1</xdr:col>
      <xdr:colOff>0</xdr:colOff>
      <xdr:row>32</xdr:row>
      <xdr:rowOff>9525</xdr:rowOff>
    </xdr:from>
    <xdr:ext cx="3657600" cy="238125"/>
    <xdr:sp>
      <xdr:nvSpPr>
        <xdr:cNvPr id="3" name="Text Box 29"/>
        <xdr:cNvSpPr txBox="1">
          <a:spLocks noChangeArrowheads="1"/>
        </xdr:cNvSpPr>
      </xdr:nvSpPr>
      <xdr:spPr>
        <a:xfrm>
          <a:off x="247650" y="5114925"/>
          <a:ext cx="3657600"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auditors’ report on the Afs 2010 was not qualified.
</a:t>
          </a:r>
        </a:p>
      </xdr:txBody>
    </xdr:sp>
    <xdr:clientData/>
  </xdr:oneCellAnchor>
  <xdr:oneCellAnchor>
    <xdr:from>
      <xdr:col>1</xdr:col>
      <xdr:colOff>9525</xdr:colOff>
      <xdr:row>68</xdr:row>
      <xdr:rowOff>9525</xdr:rowOff>
    </xdr:from>
    <xdr:ext cx="5838825" cy="438150"/>
    <xdr:sp>
      <xdr:nvSpPr>
        <xdr:cNvPr id="4" name="Text Box 30"/>
        <xdr:cNvSpPr txBox="1">
          <a:spLocks noChangeArrowheads="1"/>
        </xdr:cNvSpPr>
      </xdr:nvSpPr>
      <xdr:spPr>
        <a:xfrm>
          <a:off x="257175" y="10963275"/>
          <a:ext cx="5838825" cy="4381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estimates reported in the current financial period results.</a:t>
          </a:r>
        </a:p>
      </xdr:txBody>
    </xdr:sp>
    <xdr:clientData/>
  </xdr:oneCellAnchor>
  <xdr:oneCellAnchor>
    <xdr:from>
      <xdr:col>1</xdr:col>
      <xdr:colOff>0</xdr:colOff>
      <xdr:row>71</xdr:row>
      <xdr:rowOff>9525</xdr:rowOff>
    </xdr:from>
    <xdr:ext cx="5848350" cy="533400"/>
    <xdr:sp>
      <xdr:nvSpPr>
        <xdr:cNvPr id="5" name="Text Box 31"/>
        <xdr:cNvSpPr txBox="1">
          <a:spLocks noChangeArrowheads="1"/>
        </xdr:cNvSpPr>
      </xdr:nvSpPr>
      <xdr:spPr>
        <a:xfrm>
          <a:off x="247650" y="11449050"/>
          <a:ext cx="5848350" cy="5334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0</xdr:col>
      <xdr:colOff>247650</xdr:colOff>
      <xdr:row>81</xdr:row>
      <xdr:rowOff>9525</xdr:rowOff>
    </xdr:from>
    <xdr:ext cx="5848350" cy="581025"/>
    <xdr:sp>
      <xdr:nvSpPr>
        <xdr:cNvPr id="6" name="Text Box 33"/>
        <xdr:cNvSpPr txBox="1">
          <a:spLocks noChangeArrowheads="1"/>
        </xdr:cNvSpPr>
      </xdr:nvSpPr>
      <xdr:spPr>
        <a:xfrm>
          <a:off x="247650" y="13030200"/>
          <a:ext cx="5848350" cy="5810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was no revaluation of property, plant and equipment brought forward from Afs 2010. The Group does not adopt a revaluation policy on its property, plant and equipment.</a:t>
          </a:r>
        </a:p>
      </xdr:txBody>
    </xdr:sp>
    <xdr:clientData/>
  </xdr:oneCellAnchor>
  <xdr:oneCellAnchor>
    <xdr:from>
      <xdr:col>0</xdr:col>
      <xdr:colOff>247650</xdr:colOff>
      <xdr:row>85</xdr:row>
      <xdr:rowOff>0</xdr:rowOff>
    </xdr:from>
    <xdr:ext cx="5848350" cy="704850"/>
    <xdr:sp>
      <xdr:nvSpPr>
        <xdr:cNvPr id="7" name="Text Box 34"/>
        <xdr:cNvSpPr txBox="1">
          <a:spLocks noChangeArrowheads="1"/>
        </xdr:cNvSpPr>
      </xdr:nvSpPr>
      <xdr:spPr>
        <a:xfrm>
          <a:off x="247650" y="13668375"/>
          <a:ext cx="5848350" cy="7048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issuance and repayment of debt securities, share buy-backs and share cancellations in the current financial period.</a:t>
          </a:r>
        </a:p>
      </xdr:txBody>
    </xdr:sp>
    <xdr:clientData/>
  </xdr:oneCellAnchor>
  <xdr:oneCellAnchor>
    <xdr:from>
      <xdr:col>0</xdr:col>
      <xdr:colOff>247650</xdr:colOff>
      <xdr:row>64</xdr:row>
      <xdr:rowOff>9525</xdr:rowOff>
    </xdr:from>
    <xdr:ext cx="5857875" cy="581025"/>
    <xdr:sp>
      <xdr:nvSpPr>
        <xdr:cNvPr id="8" name="Text Box 35"/>
        <xdr:cNvSpPr txBox="1">
          <a:spLocks noChangeArrowheads="1"/>
        </xdr:cNvSpPr>
      </xdr:nvSpPr>
      <xdr:spPr>
        <a:xfrm>
          <a:off x="247650" y="10315575"/>
          <a:ext cx="5857875" cy="5810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unusual items affecting assets, liabilities, equity, net income, or cash flows during the current financial period ended 30 September 2011.</a:t>
          </a:r>
        </a:p>
      </xdr:txBody>
    </xdr:sp>
    <xdr:clientData/>
  </xdr:oneCellAnchor>
  <xdr:oneCellAnchor>
    <xdr:from>
      <xdr:col>1</xdr:col>
      <xdr:colOff>9525</xdr:colOff>
      <xdr:row>92</xdr:row>
      <xdr:rowOff>19050</xdr:rowOff>
    </xdr:from>
    <xdr:ext cx="5838825" cy="781050"/>
    <xdr:sp>
      <xdr:nvSpPr>
        <xdr:cNvPr id="9" name="Text Box 38"/>
        <xdr:cNvSpPr txBox="1">
          <a:spLocks noChangeArrowheads="1"/>
        </xdr:cNvSpPr>
      </xdr:nvSpPr>
      <xdr:spPr>
        <a:xfrm>
          <a:off x="257175" y="14820900"/>
          <a:ext cx="5838825" cy="7810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amount of commitments for the purchase of property, plant and equipment and port facilities not provided for as at 30 September 2011 is as follows:</a:t>
          </a:r>
        </a:p>
      </xdr:txBody>
    </xdr:sp>
    <xdr:clientData/>
  </xdr:oneCellAnchor>
  <xdr:oneCellAnchor>
    <xdr:from>
      <xdr:col>1</xdr:col>
      <xdr:colOff>9525</xdr:colOff>
      <xdr:row>89</xdr:row>
      <xdr:rowOff>19050</xdr:rowOff>
    </xdr:from>
    <xdr:ext cx="5857875" cy="361950"/>
    <xdr:sp>
      <xdr:nvSpPr>
        <xdr:cNvPr id="10" name="Text Box 40"/>
        <xdr:cNvSpPr txBox="1">
          <a:spLocks noChangeArrowheads="1"/>
        </xdr:cNvSpPr>
      </xdr:nvSpPr>
      <xdr:spPr>
        <a:xfrm>
          <a:off x="257175" y="14335125"/>
          <a:ext cx="5857875" cy="3619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during the current quarter.</a:t>
          </a:r>
        </a:p>
      </xdr:txBody>
    </xdr:sp>
    <xdr:clientData/>
  </xdr:oneCellAnchor>
  <xdr:oneCellAnchor>
    <xdr:from>
      <xdr:col>1</xdr:col>
      <xdr:colOff>0</xdr:colOff>
      <xdr:row>58</xdr:row>
      <xdr:rowOff>0</xdr:rowOff>
    </xdr:from>
    <xdr:ext cx="5848350" cy="714375"/>
    <xdr:sp>
      <xdr:nvSpPr>
        <xdr:cNvPr id="11" name="Text Box 42"/>
        <xdr:cNvSpPr txBox="1">
          <a:spLocks noChangeArrowheads="1"/>
        </xdr:cNvSpPr>
      </xdr:nvSpPr>
      <xdr:spPr>
        <a:xfrm>
          <a:off x="247650" y="9334500"/>
          <a:ext cx="5848350" cy="7143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inter-segment transactions have been entered into in the normal course of business and have been established on negotiated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activities of the Group’s operations are carried out in Malaysia.</a:t>
          </a:r>
        </a:p>
      </xdr:txBody>
    </xdr:sp>
    <xdr:clientData/>
  </xdr:oneCellAnchor>
  <xdr:oneCellAnchor>
    <xdr:from>
      <xdr:col>1</xdr:col>
      <xdr:colOff>0</xdr:colOff>
      <xdr:row>107</xdr:row>
      <xdr:rowOff>19050</xdr:rowOff>
    </xdr:from>
    <xdr:ext cx="5848350" cy="2228850"/>
    <xdr:sp>
      <xdr:nvSpPr>
        <xdr:cNvPr id="12" name="Text Box 51"/>
        <xdr:cNvSpPr txBox="1">
          <a:spLocks noChangeArrowheads="1"/>
        </xdr:cNvSpPr>
      </xdr:nvSpPr>
      <xdr:spPr>
        <a:xfrm>
          <a:off x="247650" y="17297400"/>
          <a:ext cx="5848350" cy="22288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material events subsequent to the end of the current financial period that have not been reflected in these interim financial statement, made up to the latest practicable date, except that:
On 22 October 2010, the Company had entered into a Conditional Sale and Purchase Agreement ("said Agreement") with Prominent Xtreme Sdn Bhd ("Prominex") to dispose off its entire equity interest in West Coast Expressway Sdn Bhd ("WCE") for a total consideration of RM4.0 million subject to the fulfillment of certain conditions precedent including the prior approval of the relevant authorities for Prominex to take over the shares in WCE ("said approval of authorities"). By 18 March 2011, the Company had received full payment of the total consideration.
On 12 October 2011, Prominex waived the requirement to fulfill the said approval of authorities. As the other conditions precedent have been duly fulfilled, the parties agreed that the said Agreement is deemed completed and thereafter WCE ceased to be an associate of the Company.
</a:t>
          </a:r>
        </a:p>
      </xdr:txBody>
    </xdr:sp>
    <xdr:clientData/>
  </xdr:oneCellAnchor>
  <xdr:oneCellAnchor>
    <xdr:from>
      <xdr:col>1</xdr:col>
      <xdr:colOff>0</xdr:colOff>
      <xdr:row>76</xdr:row>
      <xdr:rowOff>9525</xdr:rowOff>
    </xdr:from>
    <xdr:ext cx="5848350" cy="876300"/>
    <xdr:sp>
      <xdr:nvSpPr>
        <xdr:cNvPr id="13" name="Text Box 54"/>
        <xdr:cNvSpPr txBox="1">
          <a:spLocks noChangeArrowheads="1"/>
        </xdr:cNvSpPr>
      </xdr:nvSpPr>
      <xdr:spPr>
        <a:xfrm>
          <a:off x="247650" y="12220575"/>
          <a:ext cx="5848350" cy="8763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At the Annual General Meeting held on 31 May 2011, the shareholders approved a final dividend of 2.5% per share net of tax in respect of the financial year ended 31 December 2010, amounting to a dividend payable of approximately RM1.875 million which was paid on 15July 2011.</a:t>
          </a:r>
        </a:p>
      </xdr:txBody>
    </xdr:sp>
    <xdr:clientData/>
  </xdr:oneCellAnchor>
  <xdr:oneCellAnchor>
    <xdr:from>
      <xdr:col>2</xdr:col>
      <xdr:colOff>9525</xdr:colOff>
      <xdr:row>127</xdr:row>
      <xdr:rowOff>9525</xdr:rowOff>
    </xdr:from>
    <xdr:ext cx="5648325" cy="438150"/>
    <xdr:sp>
      <xdr:nvSpPr>
        <xdr:cNvPr id="14" name="Text Box 55"/>
        <xdr:cNvSpPr txBox="1">
          <a:spLocks noChangeArrowheads="1"/>
        </xdr:cNvSpPr>
      </xdr:nvSpPr>
      <xdr:spPr>
        <a:xfrm>
          <a:off x="447675" y="20669250"/>
          <a:ext cx="5648325" cy="43815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outstanding derivatives (including financial instruments designated as hedging instruments) as at the end of the current financial period; and</a:t>
          </a:r>
        </a:p>
      </xdr:txBody>
    </xdr:sp>
    <xdr:clientData/>
  </xdr:oneCellAnchor>
  <xdr:oneCellAnchor>
    <xdr:from>
      <xdr:col>2</xdr:col>
      <xdr:colOff>19050</xdr:colOff>
      <xdr:row>130</xdr:row>
      <xdr:rowOff>9525</xdr:rowOff>
    </xdr:from>
    <xdr:ext cx="5657850" cy="304800"/>
    <xdr:sp>
      <xdr:nvSpPr>
        <xdr:cNvPr id="15" name="Text Box 56"/>
        <xdr:cNvSpPr txBox="1">
          <a:spLocks noChangeArrowheads="1"/>
        </xdr:cNvSpPr>
      </xdr:nvSpPr>
      <xdr:spPr>
        <a:xfrm>
          <a:off x="457200" y="21155025"/>
          <a:ext cx="5657850" cy="3048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Group has not entered into a type of derivatives not disclosed in the previous financial period.</a:t>
          </a:r>
        </a:p>
      </xdr:txBody>
    </xdr:sp>
    <xdr:clientData/>
  </xdr:oneCellAnchor>
  <xdr:oneCellAnchor>
    <xdr:from>
      <xdr:col>1</xdr:col>
      <xdr:colOff>9525</xdr:colOff>
      <xdr:row>134</xdr:row>
      <xdr:rowOff>9525</xdr:rowOff>
    </xdr:from>
    <xdr:ext cx="5829300" cy="676275"/>
    <xdr:sp>
      <xdr:nvSpPr>
        <xdr:cNvPr id="16" name="Text Box 58"/>
        <xdr:cNvSpPr txBox="1">
          <a:spLocks noChangeArrowheads="1"/>
        </xdr:cNvSpPr>
      </xdr:nvSpPr>
      <xdr:spPr>
        <a:xfrm>
          <a:off x="257175" y="21831300"/>
          <a:ext cx="5829300" cy="67627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gains/losses arising from fair value changes of Financial Liabilities as at the end of the current financial period.</a:t>
          </a:r>
        </a:p>
      </xdr:txBody>
    </xdr:sp>
    <xdr:clientData/>
  </xdr:oneCellAnchor>
  <xdr:oneCellAnchor>
    <xdr:from>
      <xdr:col>1</xdr:col>
      <xdr:colOff>0</xdr:colOff>
      <xdr:row>17</xdr:row>
      <xdr:rowOff>9525</xdr:rowOff>
    </xdr:from>
    <xdr:ext cx="5848350" cy="2105025"/>
    <xdr:sp>
      <xdr:nvSpPr>
        <xdr:cNvPr id="17" name="Text Box 2"/>
        <xdr:cNvSpPr txBox="1">
          <a:spLocks noChangeArrowheads="1"/>
        </xdr:cNvSpPr>
      </xdr:nvSpPr>
      <xdr:spPr>
        <a:xfrm>
          <a:off x="247650" y="2724150"/>
          <a:ext cx="5848350" cy="21050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are consistent with those adopted  as shown in the Afs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1 January 2011, the Group adopted those standards, amendments and interpretations which became effective for the financial periods beginning on or after 1 March 2010, 1 July 2010 and 1 January 2011 as disclosed in the Afs 2010. The adoption of these standards, amendments and interpretations have no material impact on the interim financial statements unless otherwise described in Afs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the Group has not adopted IC Interpretation 19: Extinguishing Financial Liabilities with Equity Instruments Prepayments of a Minimum Funding Requirement (Amendments to IC Interpretation 14) and IC Interpretation 15 : Agreements for the Construction of Real Estate together with FRS 124: Related Party Disclosures which are effective for financial periods beginning on or after 1 July 2011 and 1 January 2012 respectively. The details of the above together with any material impact have been provided in the Afs 2010.
</a:t>
          </a:r>
          <a:r>
            <a:rPr lang="en-US" cap="none" sz="10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28575</xdr:rowOff>
    </xdr:from>
    <xdr:ext cx="6276975" cy="1038225"/>
    <xdr:sp>
      <xdr:nvSpPr>
        <xdr:cNvPr id="1" name="Text Box 10"/>
        <xdr:cNvSpPr txBox="1">
          <a:spLocks noChangeArrowheads="1"/>
        </xdr:cNvSpPr>
      </xdr:nvSpPr>
      <xdr:spPr>
        <a:xfrm>
          <a:off x="304800" y="1323975"/>
          <a:ext cx="6276975" cy="10382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revenue has decreased by 3.9% from RM74.8 million  in the preceding year corresponding period to RM71.9 million in the current financial period. Profit before taxation ("PBT") for the current financial period has increased by 1.5% to RM34.6 million from PBT of RM34.1 million in the preceding year corresponding period. The decrease in revenue has been mainly due to decreased contribution by the infrastructure segment whereas the increase in PBT is mainly due to higher profits from the township development segment. 
</a:t>
          </a:r>
        </a:p>
      </xdr:txBody>
    </xdr:sp>
    <xdr:clientData/>
  </xdr:oneCellAnchor>
  <xdr:oneCellAnchor>
    <xdr:from>
      <xdr:col>0</xdr:col>
      <xdr:colOff>304800</xdr:colOff>
      <xdr:row>15</xdr:row>
      <xdr:rowOff>19050</xdr:rowOff>
    </xdr:from>
    <xdr:ext cx="6257925" cy="866775"/>
    <xdr:sp>
      <xdr:nvSpPr>
        <xdr:cNvPr id="2" name="Text Box 11"/>
        <xdr:cNvSpPr txBox="1">
          <a:spLocks noChangeArrowheads="1"/>
        </xdr:cNvSpPr>
      </xdr:nvSpPr>
      <xdr:spPr>
        <a:xfrm>
          <a:off x="304800" y="2447925"/>
          <a:ext cx="6257925" cy="866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made a profit before taxation of RM9.5 million for the current financial quarter ended 30 September 2011 as compared to a profit before taxation of RM15.9 million for the immediate preceding quarter ended 30 June 2011.The decrease of 40.3% in PBT is mainly due to lower PBT from the township development and management services segment.</a:t>
          </a:r>
        </a:p>
      </xdr:txBody>
    </xdr:sp>
    <xdr:clientData/>
  </xdr:oneCellAnchor>
  <xdr:oneCellAnchor>
    <xdr:from>
      <xdr:col>0</xdr:col>
      <xdr:colOff>285750</xdr:colOff>
      <xdr:row>21</xdr:row>
      <xdr:rowOff>9525</xdr:rowOff>
    </xdr:from>
    <xdr:ext cx="6267450" cy="466725"/>
    <xdr:sp>
      <xdr:nvSpPr>
        <xdr:cNvPr id="3" name="Text Box 12"/>
        <xdr:cNvSpPr txBox="1">
          <a:spLocks noChangeArrowheads="1"/>
        </xdr:cNvSpPr>
      </xdr:nvSpPr>
      <xdr:spPr>
        <a:xfrm>
          <a:off x="285750" y="3409950"/>
          <a:ext cx="6267450" cy="46672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Group may be able to achieve satisfactory results for the financial year ending 31 December 2011 though its overall results may be affected by the current global economic slowdown.</a:t>
          </a:r>
        </a:p>
      </xdr:txBody>
    </xdr:sp>
    <xdr:clientData/>
  </xdr:oneCellAnchor>
  <xdr:oneCellAnchor>
    <xdr:from>
      <xdr:col>1</xdr:col>
      <xdr:colOff>0</xdr:colOff>
      <xdr:row>25</xdr:row>
      <xdr:rowOff>9525</xdr:rowOff>
    </xdr:from>
    <xdr:ext cx="6286500" cy="457200"/>
    <xdr:sp>
      <xdr:nvSpPr>
        <xdr:cNvPr id="4" name="Text Box 13"/>
        <xdr:cNvSpPr txBox="1">
          <a:spLocks noChangeArrowheads="1"/>
        </xdr:cNvSpPr>
      </xdr:nvSpPr>
      <xdr:spPr>
        <a:xfrm>
          <a:off x="304800" y="4057650"/>
          <a:ext cx="6286500" cy="4572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has not provided any profit forecast or profit guarantee in a public document in respect of the current quarter.</a:t>
          </a:r>
        </a:p>
      </xdr:txBody>
    </xdr:sp>
    <xdr:clientData/>
  </xdr:oneCellAnchor>
  <xdr:oneCellAnchor>
    <xdr:from>
      <xdr:col>1</xdr:col>
      <xdr:colOff>9525</xdr:colOff>
      <xdr:row>37</xdr:row>
      <xdr:rowOff>57150</xdr:rowOff>
    </xdr:from>
    <xdr:ext cx="6257925" cy="638175"/>
    <xdr:sp>
      <xdr:nvSpPr>
        <xdr:cNvPr id="5" name="Text Box 14"/>
        <xdr:cNvSpPr txBox="1">
          <a:spLocks noChangeArrowheads="1"/>
        </xdr:cNvSpPr>
      </xdr:nvSpPr>
      <xdr:spPr>
        <a:xfrm>
          <a:off x="314325" y="6048375"/>
          <a:ext cx="6257925"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current year was higher than the statutory tax rate of 25% (2010: 25%) principally due to losses incurred by certain subsidiaries, certain expenses being disallowed for tax purposes and certain income not being taxable. </a:t>
          </a:r>
        </a:p>
      </xdr:txBody>
    </xdr:sp>
    <xdr:clientData/>
  </xdr:oneCellAnchor>
  <xdr:oneCellAnchor>
    <xdr:from>
      <xdr:col>0</xdr:col>
      <xdr:colOff>304800</xdr:colOff>
      <xdr:row>42</xdr:row>
      <xdr:rowOff>0</xdr:rowOff>
    </xdr:from>
    <xdr:ext cx="6276975" cy="476250"/>
    <xdr:sp>
      <xdr:nvSpPr>
        <xdr:cNvPr id="6" name="Text Box 15"/>
        <xdr:cNvSpPr txBox="1">
          <a:spLocks noChangeArrowheads="1"/>
        </xdr:cNvSpPr>
      </xdr:nvSpPr>
      <xdr:spPr>
        <a:xfrm>
          <a:off x="304800" y="6800850"/>
          <a:ext cx="6276975" cy="4762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There were no profits/(losses) on any sale of unquoted investments and/or properties respectively for the current financial period.</a:t>
          </a:r>
        </a:p>
      </xdr:txBody>
    </xdr:sp>
    <xdr:clientData/>
  </xdr:oneCellAnchor>
  <xdr:oneCellAnchor>
    <xdr:from>
      <xdr:col>1</xdr:col>
      <xdr:colOff>0</xdr:colOff>
      <xdr:row>93</xdr:row>
      <xdr:rowOff>0</xdr:rowOff>
    </xdr:from>
    <xdr:ext cx="6267450" cy="581025"/>
    <xdr:sp>
      <xdr:nvSpPr>
        <xdr:cNvPr id="7" name="Text Box 17"/>
        <xdr:cNvSpPr txBox="1">
          <a:spLocks noChangeArrowheads="1"/>
        </xdr:cNvSpPr>
      </xdr:nvSpPr>
      <xdr:spPr>
        <a:xfrm>
          <a:off x="304800" y="15087600"/>
          <a:ext cx="6267450" cy="58102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financial instruments with off balance sheet risk as at the latest practicable date as disclosed under Note A15 above.</a:t>
          </a:r>
        </a:p>
      </xdr:txBody>
    </xdr:sp>
    <xdr:clientData/>
  </xdr:oneCellAnchor>
  <xdr:oneCellAnchor>
    <xdr:from>
      <xdr:col>1</xdr:col>
      <xdr:colOff>9525</xdr:colOff>
      <xdr:row>97</xdr:row>
      <xdr:rowOff>0</xdr:rowOff>
    </xdr:from>
    <xdr:ext cx="6086475" cy="333375"/>
    <xdr:sp>
      <xdr:nvSpPr>
        <xdr:cNvPr id="8" name="Text Box 18"/>
        <xdr:cNvSpPr txBox="1">
          <a:spLocks noChangeArrowheads="1"/>
        </xdr:cNvSpPr>
      </xdr:nvSpPr>
      <xdr:spPr>
        <a:xfrm>
          <a:off x="314325" y="15735300"/>
          <a:ext cx="6086475" cy="3333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pending material litigations as at the latest practicable date except as follows:</a:t>
          </a:r>
        </a:p>
      </xdr:txBody>
    </xdr:sp>
    <xdr:clientData/>
  </xdr:oneCellAnchor>
  <xdr:oneCellAnchor>
    <xdr:from>
      <xdr:col>0</xdr:col>
      <xdr:colOff>285750</xdr:colOff>
      <xdr:row>144</xdr:row>
      <xdr:rowOff>0</xdr:rowOff>
    </xdr:from>
    <xdr:ext cx="6296025" cy="790575"/>
    <xdr:sp>
      <xdr:nvSpPr>
        <xdr:cNvPr id="9" name="Text Box 20"/>
        <xdr:cNvSpPr txBox="1">
          <a:spLocks noChangeArrowheads="1"/>
        </xdr:cNvSpPr>
      </xdr:nvSpPr>
      <xdr:spPr>
        <a:xfrm>
          <a:off x="285750" y="23355300"/>
          <a:ext cx="6296025" cy="7905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160</xdr:row>
      <xdr:rowOff>28575</xdr:rowOff>
    </xdr:from>
    <xdr:ext cx="6267450" cy="390525"/>
    <xdr:sp>
      <xdr:nvSpPr>
        <xdr:cNvPr id="10" name="Text Box 22"/>
        <xdr:cNvSpPr txBox="1">
          <a:spLocks noChangeArrowheads="1"/>
        </xdr:cNvSpPr>
      </xdr:nvSpPr>
      <xdr:spPr>
        <a:xfrm>
          <a:off x="314325" y="26003250"/>
          <a:ext cx="6267450" cy="3905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interim financial statements were authorised for issue by the Board of Directors in accordance with a resolution of the directors on 25 November 2011. </a:t>
          </a:r>
        </a:p>
      </xdr:txBody>
    </xdr:sp>
    <xdr:clientData/>
  </xdr:oneCellAnchor>
  <xdr:oneCellAnchor>
    <xdr:from>
      <xdr:col>0</xdr:col>
      <xdr:colOff>9525</xdr:colOff>
      <xdr:row>3</xdr:row>
      <xdr:rowOff>76200</xdr:rowOff>
    </xdr:from>
    <xdr:ext cx="6581775" cy="409575"/>
    <xdr:sp>
      <xdr:nvSpPr>
        <xdr:cNvPr id="11" name="Text Box 23"/>
        <xdr:cNvSpPr txBox="1">
          <a:spLocks noChangeArrowheads="1"/>
        </xdr:cNvSpPr>
      </xdr:nvSpPr>
      <xdr:spPr>
        <a:xfrm>
          <a:off x="9525" y="561975"/>
          <a:ext cx="6581775" cy="40957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B : EXPLANATORY NOTES PURSUANT TO APPENDIX 9B OF THE LISTING REQUIREMENTS AND OTHER DIRECTIVES ISSUED BY BURSA MALAYSIA SECURITIES BERHAD</a:t>
          </a:r>
        </a:p>
      </xdr:txBody>
    </xdr:sp>
    <xdr:clientData/>
  </xdr:oneCellAnchor>
  <xdr:oneCellAnchor>
    <xdr:from>
      <xdr:col>0</xdr:col>
      <xdr:colOff>285750</xdr:colOff>
      <xdr:row>90</xdr:row>
      <xdr:rowOff>19050</xdr:rowOff>
    </xdr:from>
    <xdr:ext cx="6924675" cy="361950"/>
    <xdr:sp>
      <xdr:nvSpPr>
        <xdr:cNvPr id="12" name="Text Box 25"/>
        <xdr:cNvSpPr txBox="1">
          <a:spLocks noChangeArrowheads="1"/>
        </xdr:cNvSpPr>
      </xdr:nvSpPr>
      <xdr:spPr>
        <a:xfrm>
          <a:off x="285750" y="14620875"/>
          <a:ext cx="6924675" cy="3619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None of the Group borrowings is denominated in foreign currency.</a:t>
          </a:r>
        </a:p>
      </xdr:txBody>
    </xdr:sp>
    <xdr:clientData/>
  </xdr:oneCellAnchor>
  <xdr:oneCellAnchor>
    <xdr:from>
      <xdr:col>1</xdr:col>
      <xdr:colOff>0</xdr:colOff>
      <xdr:row>139</xdr:row>
      <xdr:rowOff>19050</xdr:rowOff>
    </xdr:from>
    <xdr:ext cx="6276975" cy="409575"/>
    <xdr:sp>
      <xdr:nvSpPr>
        <xdr:cNvPr id="13" name="Text Box 30"/>
        <xdr:cNvSpPr txBox="1">
          <a:spLocks noChangeArrowheads="1"/>
        </xdr:cNvSpPr>
      </xdr:nvSpPr>
      <xdr:spPr>
        <a:xfrm>
          <a:off x="304800" y="22564725"/>
          <a:ext cx="6276975" cy="40957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No interim ordinary dividend is recommended for the current financial period ended 30 September 2011 (30 September 2010: Nil).</a:t>
          </a:r>
        </a:p>
      </xdr:txBody>
    </xdr:sp>
    <xdr:clientData/>
  </xdr:oneCellAnchor>
  <xdr:oneCellAnchor>
    <xdr:from>
      <xdr:col>1</xdr:col>
      <xdr:colOff>190500</xdr:colOff>
      <xdr:row>99</xdr:row>
      <xdr:rowOff>0</xdr:rowOff>
    </xdr:from>
    <xdr:ext cx="6086475" cy="819150"/>
    <xdr:sp>
      <xdr:nvSpPr>
        <xdr:cNvPr id="14" name="TextBox 14"/>
        <xdr:cNvSpPr txBox="1">
          <a:spLocks noChangeArrowheads="1"/>
        </xdr:cNvSpPr>
      </xdr:nvSpPr>
      <xdr:spPr>
        <a:xfrm>
          <a:off x="495300" y="16059150"/>
          <a:ext cx="6086475" cy="8191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In the matter of an Arbitration between Taipan Merit Sdn Bhd ("TMSB"), the Company's wholly owned subsidiary, and Integrax Bhd and Pelabuhan Lumut Sdn Bhd, the arbitral panel had issued the Order for Termination dated 6 October 2011 ordering the termination of the proceedings of the said arbitration. Accordingly, this matter is considered closed. Please refer to our announcements made to Bursa Malaysia on 6 October 2011 and 1 November 2011 for the details.</a:t>
          </a:r>
        </a:p>
      </xdr:txBody>
    </xdr:sp>
    <xdr:clientData/>
  </xdr:oneCellAnchor>
  <xdr:oneCellAnchor>
    <xdr:from>
      <xdr:col>1</xdr:col>
      <xdr:colOff>180975</xdr:colOff>
      <xdr:row>105</xdr:row>
      <xdr:rowOff>0</xdr:rowOff>
    </xdr:from>
    <xdr:ext cx="6105525" cy="1047750"/>
    <xdr:sp>
      <xdr:nvSpPr>
        <xdr:cNvPr id="15" name="TextBox 15"/>
        <xdr:cNvSpPr txBox="1">
          <a:spLocks noChangeArrowheads="1"/>
        </xdr:cNvSpPr>
      </xdr:nvSpPr>
      <xdr:spPr>
        <a:xfrm>
          <a:off x="485775" y="17030700"/>
          <a:ext cx="6105525" cy="10477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Tenaga Nasional Bhd (TNB), a major shareholder of Integrax Bhd, has served a Writ of Summons and Statement of Claim on 6 May 2011 on the Company, TMSB and six other defendents to seek a declaration that the Defendents (not including Integrax Bhd) were acting in concert for an alleged breach of the take over code. On 4 November 2011, the High Court of Malaya, Kuala Lumpur  adjourned the case for mention to 18 January 2012 upon the lawyers of TNB </a:t>
          </a:r>
          <a:r>
            <a:rPr lang="en-US" cap="none" sz="1000" b="0" i="0" u="none" baseline="0">
              <a:solidFill>
                <a:srgbClr val="000000"/>
              </a:solidFill>
              <a:latin typeface="Arial"/>
              <a:ea typeface="Arial"/>
              <a:cs typeface="Arial"/>
            </a:rPr>
            <a:t>informing the court that all matters between the parties have been settled save for the issue of the appointment of a Chief Executive Officer for Integrax Bhd .</a:t>
          </a:r>
        </a:p>
      </xdr:txBody>
    </xdr:sp>
    <xdr:clientData/>
  </xdr:oneCellAnchor>
  <xdr:oneCellAnchor>
    <xdr:from>
      <xdr:col>1</xdr:col>
      <xdr:colOff>0</xdr:colOff>
      <xdr:row>62</xdr:row>
      <xdr:rowOff>0</xdr:rowOff>
    </xdr:from>
    <xdr:ext cx="6267450" cy="495300"/>
    <xdr:sp>
      <xdr:nvSpPr>
        <xdr:cNvPr id="16" name="TextBox 16"/>
        <xdr:cNvSpPr txBox="1">
          <a:spLocks noChangeArrowheads="1"/>
        </xdr:cNvSpPr>
      </xdr:nvSpPr>
      <xdr:spPr>
        <a:xfrm>
          <a:off x="304800" y="10048875"/>
          <a:ext cx="6267450" cy="495300"/>
        </a:xfrm>
        <a:prstGeom prst="rect">
          <a:avLst/>
        </a:prstGeom>
        <a:noFill/>
        <a:ln w="9525" cmpd="sng">
          <a:noFill/>
        </a:ln>
      </xdr:spPr>
      <xdr:txBody>
        <a:bodyPr vertOverflow="clip" wrap="square"/>
        <a:p>
          <a:pPr algn="just">
            <a:defRPr/>
          </a:pPr>
          <a:r>
            <a:rPr lang="en-US" cap="none" sz="1000" b="0" i="0" u="none" baseline="0">
              <a:solidFill>
                <a:srgbClr val="000000"/>
              </a:solidFill>
            </a:rPr>
            <a:t>The fair value changes of RM11.4 million refers to the fair value loss in quoted securities for the current financial period ended 30 September 2011 which has been recognised as fair value loss in other comprehensive income in accordance with FRS139.</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cb%20group%203009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
      <sheetName val="bs"/>
      <sheetName val="equity"/>
      <sheetName val="cf"/>
      <sheetName val="Note A"/>
      <sheetName val="Note B"/>
      <sheetName val="extract"/>
      <sheetName val="part a2"/>
      <sheetName val="overview"/>
      <sheetName val="finance position"/>
      <sheetName val="workings cf"/>
      <sheetName val="SUMMARY LAND REVENUE"/>
      <sheetName val="review"/>
      <sheetName val="SEPT11(9)"/>
      <sheetName val="sept11(3)"/>
      <sheetName val="june(3)"/>
      <sheetName val="mar(3)"/>
      <sheetName val="schedule"/>
      <sheetName val="realised"/>
      <sheetName val="var grp"/>
      <sheetName val="bud sept(9)"/>
      <sheetName val="summary"/>
      <sheetName val="ac"/>
      <sheetName val="bod"/>
      <sheetName val="bud sept(3)"/>
      <sheetName val="variance"/>
      <sheetName val="charts"/>
      <sheetName val="bud june(3)"/>
      <sheetName val="bud mar(3)"/>
    </sheetNames>
    <sheetDataSet>
      <sheetData sheetId="9">
        <row r="39">
          <cell r="N39">
            <v>0</v>
          </cell>
        </row>
        <row r="40">
          <cell r="N40">
            <v>696</v>
          </cell>
        </row>
        <row r="41">
          <cell r="N41">
            <v>3254</v>
          </cell>
        </row>
        <row r="42">
          <cell r="N42">
            <v>28819</v>
          </cell>
        </row>
        <row r="43">
          <cell r="N43">
            <v>2235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84"/>
  <sheetViews>
    <sheetView tabSelected="1" zoomScalePageLayoutView="0" workbookViewId="0" topLeftCell="A1">
      <selection activeCell="A1" sqref="A1"/>
    </sheetView>
  </sheetViews>
  <sheetFormatPr defaultColWidth="9.140625" defaultRowHeight="15"/>
  <cols>
    <col min="1" max="1" width="5.28125" style="2" customWidth="1"/>
    <col min="2" max="3" width="9.140625" style="2" customWidth="1"/>
    <col min="4" max="4" width="12.7109375" style="2" customWidth="1"/>
    <col min="5" max="5" width="0.5625" style="3" hidden="1" customWidth="1"/>
    <col min="6" max="6" width="15.00390625" style="3" customWidth="1"/>
    <col min="7" max="7" width="1.28515625" style="3" customWidth="1"/>
    <col min="8" max="8" width="16.421875" style="3" customWidth="1"/>
    <col min="9" max="9" width="3.28125" style="3" customWidth="1"/>
    <col min="10" max="10" width="13.7109375" style="3" customWidth="1"/>
    <col min="11" max="11" width="1.421875" style="3" customWidth="1"/>
    <col min="12" max="12" width="15.7109375" style="3" customWidth="1"/>
    <col min="13" max="16384" width="9.140625" style="2" customWidth="1"/>
  </cols>
  <sheetData>
    <row r="1" spans="1:12" ht="15">
      <c r="A1" s="1" t="s">
        <v>0</v>
      </c>
      <c r="L1" s="4"/>
    </row>
    <row r="2" ht="15">
      <c r="A2" s="2" t="s">
        <v>1</v>
      </c>
    </row>
    <row r="3" ht="15">
      <c r="A3" s="1" t="s">
        <v>2</v>
      </c>
    </row>
    <row r="4" ht="15">
      <c r="A4" s="1" t="s">
        <v>3</v>
      </c>
    </row>
    <row r="5" ht="15">
      <c r="A5" s="2" t="s">
        <v>4</v>
      </c>
    </row>
    <row r="7" spans="1:12" ht="15">
      <c r="A7" s="1"/>
      <c r="F7" s="95" t="s">
        <v>5</v>
      </c>
      <c r="G7" s="95"/>
      <c r="H7" s="95"/>
      <c r="I7" s="5"/>
      <c r="J7" s="95" t="s">
        <v>6</v>
      </c>
      <c r="K7" s="95"/>
      <c r="L7" s="95"/>
    </row>
    <row r="8" spans="1:12" ht="15">
      <c r="A8" s="1"/>
      <c r="F8" s="5" t="s">
        <v>7</v>
      </c>
      <c r="G8" s="5"/>
      <c r="H8" s="5" t="s">
        <v>8</v>
      </c>
      <c r="I8" s="5"/>
      <c r="J8" s="5" t="s">
        <v>7</v>
      </c>
      <c r="K8" s="5"/>
      <c r="L8" s="5" t="s">
        <v>8</v>
      </c>
    </row>
    <row r="9" spans="1:12" ht="15">
      <c r="A9" s="1"/>
      <c r="F9" s="5" t="s">
        <v>9</v>
      </c>
      <c r="G9" s="5"/>
      <c r="H9" s="6" t="s">
        <v>9</v>
      </c>
      <c r="J9" s="6" t="s">
        <v>9</v>
      </c>
      <c r="K9" s="5"/>
      <c r="L9" s="6" t="s">
        <v>9</v>
      </c>
    </row>
    <row r="10" spans="1:12" ht="15">
      <c r="A10" s="1"/>
      <c r="F10" s="6" t="s">
        <v>10</v>
      </c>
      <c r="G10" s="6"/>
      <c r="H10" s="6" t="s">
        <v>11</v>
      </c>
      <c r="J10" s="6" t="s">
        <v>12</v>
      </c>
      <c r="K10" s="6"/>
      <c r="L10" s="6" t="s">
        <v>11</v>
      </c>
    </row>
    <row r="11" spans="1:12" ht="15">
      <c r="A11" s="1"/>
      <c r="F11" s="6"/>
      <c r="G11" s="6"/>
      <c r="H11" s="6" t="s">
        <v>10</v>
      </c>
      <c r="J11" s="6"/>
      <c r="K11" s="6"/>
      <c r="L11" s="6" t="s">
        <v>13</v>
      </c>
    </row>
    <row r="12" spans="1:12" ht="15">
      <c r="A12" s="1"/>
      <c r="F12" s="7" t="s">
        <v>14</v>
      </c>
      <c r="G12" s="7"/>
      <c r="H12" s="7" t="s">
        <v>15</v>
      </c>
      <c r="J12" s="7" t="s">
        <v>14</v>
      </c>
      <c r="K12" s="7"/>
      <c r="L12" s="7" t="s">
        <v>15</v>
      </c>
    </row>
    <row r="13" spans="1:12" ht="15">
      <c r="A13" s="1"/>
      <c r="E13" s="5" t="s">
        <v>16</v>
      </c>
      <c r="F13" s="5" t="s">
        <v>17</v>
      </c>
      <c r="G13" s="5"/>
      <c r="H13" s="5" t="s">
        <v>17</v>
      </c>
      <c r="J13" s="5" t="s">
        <v>18</v>
      </c>
      <c r="K13" s="5"/>
      <c r="L13" s="5" t="s">
        <v>17</v>
      </c>
    </row>
    <row r="14" ht="15">
      <c r="A14" s="1"/>
    </row>
    <row r="15" spans="1:12" ht="15">
      <c r="A15" s="2" t="s">
        <v>19</v>
      </c>
      <c r="E15" s="3" t="s">
        <v>20</v>
      </c>
      <c r="F15" s="8">
        <v>19019</v>
      </c>
      <c r="G15" s="8"/>
      <c r="H15" s="8">
        <v>21129</v>
      </c>
      <c r="I15" s="9"/>
      <c r="J15" s="8">
        <v>71896</v>
      </c>
      <c r="K15" s="8"/>
      <c r="L15" s="8">
        <v>74812</v>
      </c>
    </row>
    <row r="16" spans="1:12" ht="15">
      <c r="A16" s="10" t="s">
        <v>21</v>
      </c>
      <c r="F16" s="11">
        <v>-5770</v>
      </c>
      <c r="G16" s="8"/>
      <c r="H16" s="11">
        <v>-6988</v>
      </c>
      <c r="I16" s="9"/>
      <c r="J16" s="11">
        <v>-24956</v>
      </c>
      <c r="K16" s="8"/>
      <c r="L16" s="11">
        <v>-26035</v>
      </c>
    </row>
    <row r="17" spans="1:12" ht="15">
      <c r="A17" s="10"/>
      <c r="F17" s="9"/>
      <c r="G17" s="8"/>
      <c r="H17" s="9"/>
      <c r="I17" s="9"/>
      <c r="J17" s="9"/>
      <c r="K17" s="8"/>
      <c r="L17" s="9"/>
    </row>
    <row r="18" spans="1:12" ht="15">
      <c r="A18" s="10" t="s">
        <v>22</v>
      </c>
      <c r="F18" s="9">
        <f>SUM(F15:F16)</f>
        <v>13249</v>
      </c>
      <c r="G18" s="8"/>
      <c r="H18" s="8">
        <f>H15+H16</f>
        <v>14141</v>
      </c>
      <c r="I18" s="9"/>
      <c r="J18" s="9">
        <f>SUM(J15:J16)</f>
        <v>46940</v>
      </c>
      <c r="K18" s="8"/>
      <c r="L18" s="8">
        <f>L15+L16</f>
        <v>48777</v>
      </c>
    </row>
    <row r="19" spans="1:12" ht="15">
      <c r="A19" s="12"/>
      <c r="F19" s="8"/>
      <c r="G19" s="8"/>
      <c r="H19" s="8"/>
      <c r="I19" s="9"/>
      <c r="J19" s="8"/>
      <c r="K19" s="8"/>
      <c r="L19" s="8"/>
    </row>
    <row r="20" spans="1:12" ht="15">
      <c r="A20" s="10" t="s">
        <v>23</v>
      </c>
      <c r="F20" s="8">
        <v>2865</v>
      </c>
      <c r="G20" s="8"/>
      <c r="H20" s="8">
        <v>1426</v>
      </c>
      <c r="I20" s="9"/>
      <c r="J20" s="8">
        <v>8327</v>
      </c>
      <c r="K20" s="8"/>
      <c r="L20" s="8">
        <v>3716</v>
      </c>
    </row>
    <row r="21" spans="6:12" ht="15">
      <c r="F21" s="8"/>
      <c r="G21" s="8"/>
      <c r="H21" s="8"/>
      <c r="I21" s="9"/>
      <c r="J21" s="8"/>
      <c r="K21" s="8"/>
      <c r="L21" s="8"/>
    </row>
    <row r="22" spans="1:12" ht="15">
      <c r="A22" s="10" t="s">
        <v>24</v>
      </c>
      <c r="F22" s="8">
        <v>-5433</v>
      </c>
      <c r="G22" s="8"/>
      <c r="H22" s="8">
        <v>-5235</v>
      </c>
      <c r="I22" s="9"/>
      <c r="J22" s="8">
        <v>-17202</v>
      </c>
      <c r="K22" s="8"/>
      <c r="L22" s="8">
        <v>-15554</v>
      </c>
    </row>
    <row r="23" spans="1:12" ht="15">
      <c r="A23" s="10" t="s">
        <v>25</v>
      </c>
      <c r="F23" s="8">
        <v>-1137</v>
      </c>
      <c r="G23" s="8"/>
      <c r="H23" s="8">
        <v>-950</v>
      </c>
      <c r="I23" s="9"/>
      <c r="J23" s="8">
        <v>-3422</v>
      </c>
      <c r="K23" s="8"/>
      <c r="L23" s="8">
        <v>-2849</v>
      </c>
    </row>
    <row r="24" spans="1:12" ht="15">
      <c r="A24" s="10" t="s">
        <v>26</v>
      </c>
      <c r="F24" s="13">
        <v>0</v>
      </c>
      <c r="G24" s="13"/>
      <c r="H24" s="13">
        <v>0</v>
      </c>
      <c r="I24" s="14"/>
      <c r="J24" s="8">
        <v>-1</v>
      </c>
      <c r="K24" s="13"/>
      <c r="L24" s="8">
        <v>0</v>
      </c>
    </row>
    <row r="25" spans="6:12" ht="15">
      <c r="F25" s="11"/>
      <c r="G25" s="8"/>
      <c r="H25" s="15"/>
      <c r="I25" s="14"/>
      <c r="J25" s="15"/>
      <c r="K25" s="13"/>
      <c r="L25" s="15"/>
    </row>
    <row r="26" spans="1:12" ht="15">
      <c r="A26" s="10" t="s">
        <v>27</v>
      </c>
      <c r="E26" s="3" t="s">
        <v>20</v>
      </c>
      <c r="F26" s="8">
        <f>SUM(F18:F25)</f>
        <v>9544</v>
      </c>
      <c r="G26" s="8"/>
      <c r="H26" s="13">
        <f>SUM(H18:H25)</f>
        <v>9382</v>
      </c>
      <c r="I26" s="14"/>
      <c r="J26" s="13">
        <f>SUM(J18:J25)</f>
        <v>34642</v>
      </c>
      <c r="K26" s="13"/>
      <c r="L26" s="13">
        <f>SUM(L18:L25)</f>
        <v>34090</v>
      </c>
    </row>
    <row r="27" spans="1:12" ht="6" customHeight="1">
      <c r="A27" s="12"/>
      <c r="F27" s="8"/>
      <c r="G27" s="8"/>
      <c r="H27" s="13"/>
      <c r="I27" s="14"/>
      <c r="J27" s="13"/>
      <c r="K27" s="13"/>
      <c r="L27" s="13"/>
    </row>
    <row r="28" spans="1:12" ht="15">
      <c r="A28" s="10" t="s">
        <v>28</v>
      </c>
      <c r="E28" s="3" t="s">
        <v>29</v>
      </c>
      <c r="F28" s="8">
        <v>-3043</v>
      </c>
      <c r="G28" s="8"/>
      <c r="H28" s="13">
        <v>-2344</v>
      </c>
      <c r="I28" s="14"/>
      <c r="J28" s="8">
        <v>-9951</v>
      </c>
      <c r="K28" s="13"/>
      <c r="L28" s="8">
        <v>-8846</v>
      </c>
    </row>
    <row r="29" spans="6:12" ht="4.5" customHeight="1">
      <c r="F29" s="11"/>
      <c r="G29" s="8"/>
      <c r="H29" s="11"/>
      <c r="I29" s="14"/>
      <c r="J29" s="11"/>
      <c r="K29" s="13"/>
      <c r="L29" s="11"/>
    </row>
    <row r="30" spans="1:12" ht="15">
      <c r="A30" s="10" t="s">
        <v>30</v>
      </c>
      <c r="F30" s="16">
        <f>SUM(F26:F28)</f>
        <v>6501</v>
      </c>
      <c r="G30" s="9"/>
      <c r="H30" s="16">
        <f>SUM(H26:H28)</f>
        <v>7038</v>
      </c>
      <c r="I30" s="9"/>
      <c r="J30" s="16">
        <f>SUM(J26:J28)</f>
        <v>24691</v>
      </c>
      <c r="K30" s="9"/>
      <c r="L30" s="16">
        <f>SUM(L26:L28)</f>
        <v>25244</v>
      </c>
    </row>
    <row r="31" spans="1:12" ht="4.5" customHeight="1">
      <c r="A31" s="10"/>
      <c r="F31" s="8"/>
      <c r="G31" s="8"/>
      <c r="H31" s="8"/>
      <c r="I31" s="9"/>
      <c r="J31" s="8"/>
      <c r="K31" s="8"/>
      <c r="L31" s="8"/>
    </row>
    <row r="32" spans="1:12" ht="15">
      <c r="A32" s="12" t="s">
        <v>31</v>
      </c>
      <c r="F32" s="17"/>
      <c r="G32" s="17"/>
      <c r="H32" s="17"/>
      <c r="I32" s="17"/>
      <c r="J32" s="17"/>
      <c r="K32" s="17"/>
      <c r="L32" s="17"/>
    </row>
    <row r="33" spans="1:12" ht="15">
      <c r="A33" s="10" t="s">
        <v>32</v>
      </c>
      <c r="F33" s="17"/>
      <c r="G33" s="17"/>
      <c r="H33" s="17"/>
      <c r="I33" s="17"/>
      <c r="J33" s="17"/>
      <c r="K33" s="17"/>
      <c r="L33" s="17"/>
    </row>
    <row r="34" spans="1:12" ht="15">
      <c r="A34" s="12"/>
      <c r="B34" s="2" t="s">
        <v>33</v>
      </c>
      <c r="F34" s="17"/>
      <c r="G34" s="17"/>
      <c r="H34" s="17"/>
      <c r="I34" s="17"/>
      <c r="J34" s="17"/>
      <c r="K34" s="17"/>
      <c r="L34" s="17"/>
    </row>
    <row r="35" spans="1:12" ht="15">
      <c r="A35" s="12"/>
      <c r="B35" s="18" t="s">
        <v>34</v>
      </c>
      <c r="F35" s="17">
        <v>-8220</v>
      </c>
      <c r="G35" s="17"/>
      <c r="H35" s="17">
        <v>0</v>
      </c>
      <c r="I35" s="17"/>
      <c r="J35" s="17">
        <v>-11423</v>
      </c>
      <c r="K35" s="17"/>
      <c r="L35" s="17">
        <v>0</v>
      </c>
    </row>
    <row r="36" spans="1:12" ht="15">
      <c r="A36" s="12"/>
      <c r="B36" s="18"/>
      <c r="F36" s="17"/>
      <c r="G36" s="17"/>
      <c r="H36" s="17"/>
      <c r="I36" s="17"/>
      <c r="J36" s="17"/>
      <c r="K36" s="17"/>
      <c r="L36" s="17"/>
    </row>
    <row r="37" spans="1:12" ht="15">
      <c r="A37" s="12" t="s">
        <v>35</v>
      </c>
      <c r="B37" s="1"/>
      <c r="F37" s="9"/>
      <c r="G37" s="8"/>
      <c r="H37" s="9"/>
      <c r="I37" s="9"/>
      <c r="J37" s="9"/>
      <c r="K37" s="8"/>
      <c r="L37" s="9"/>
    </row>
    <row r="38" spans="1:12" ht="15.75" thickBot="1">
      <c r="A38" s="12" t="s">
        <v>36</v>
      </c>
      <c r="B38" s="1" t="s">
        <v>37</v>
      </c>
      <c r="F38" s="19">
        <f>SUM(F30:F37)</f>
        <v>-1719</v>
      </c>
      <c r="G38" s="8"/>
      <c r="H38" s="19">
        <f>SUM(H30:H37)</f>
        <v>7038</v>
      </c>
      <c r="I38" s="9"/>
      <c r="J38" s="19">
        <f>SUM(J30:J37)</f>
        <v>13268</v>
      </c>
      <c r="K38" s="8"/>
      <c r="L38" s="19">
        <f>SUM(L30:L37)</f>
        <v>25244</v>
      </c>
    </row>
    <row r="39" spans="1:12" ht="15">
      <c r="A39" s="12"/>
      <c r="B39" s="1"/>
      <c r="F39" s="9"/>
      <c r="G39" s="8"/>
      <c r="H39" s="9"/>
      <c r="I39" s="9"/>
      <c r="J39" s="9"/>
      <c r="K39" s="8"/>
      <c r="L39" s="9"/>
    </row>
    <row r="40" spans="1:12" ht="15">
      <c r="A40" s="2" t="s">
        <v>38</v>
      </c>
      <c r="F40" s="8"/>
      <c r="G40" s="8"/>
      <c r="H40" s="8"/>
      <c r="I40" s="9"/>
      <c r="J40" s="8"/>
      <c r="K40" s="8"/>
      <c r="L40" s="8"/>
    </row>
    <row r="41" spans="1:12" ht="15">
      <c r="A41" s="2" t="s">
        <v>39</v>
      </c>
      <c r="F41" s="8">
        <v>3562</v>
      </c>
      <c r="G41" s="8"/>
      <c r="H41" s="8">
        <v>3637</v>
      </c>
      <c r="I41" s="9"/>
      <c r="J41" s="8">
        <v>15572</v>
      </c>
      <c r="K41" s="8"/>
      <c r="L41" s="8">
        <v>13328</v>
      </c>
    </row>
    <row r="42" spans="1:12" ht="15">
      <c r="A42" s="2" t="s">
        <v>40</v>
      </c>
      <c r="F42" s="8">
        <v>2939</v>
      </c>
      <c r="G42" s="8"/>
      <c r="H42" s="8">
        <v>3401</v>
      </c>
      <c r="I42" s="9"/>
      <c r="J42" s="8">
        <v>9119</v>
      </c>
      <c r="K42" s="8"/>
      <c r="L42" s="8">
        <v>11916</v>
      </c>
    </row>
    <row r="43" spans="6:12" ht="15.75" thickBot="1">
      <c r="F43" s="19">
        <f>F41+F42</f>
        <v>6501</v>
      </c>
      <c r="G43" s="8"/>
      <c r="H43" s="19">
        <f>H41+H42</f>
        <v>7038</v>
      </c>
      <c r="I43" s="9"/>
      <c r="J43" s="19">
        <f>J41+J42</f>
        <v>24691</v>
      </c>
      <c r="K43" s="8"/>
      <c r="L43" s="19">
        <f>L41+L42</f>
        <v>25244</v>
      </c>
    </row>
    <row r="44" spans="6:12" ht="3.75" customHeight="1">
      <c r="F44" s="9"/>
      <c r="G44" s="8"/>
      <c r="H44" s="9"/>
      <c r="I44" s="9"/>
      <c r="J44" s="9"/>
      <c r="K44" s="8"/>
      <c r="L44" s="9"/>
    </row>
    <row r="45" spans="1:12" ht="15">
      <c r="A45" s="2" t="s">
        <v>35</v>
      </c>
      <c r="F45" s="9"/>
      <c r="G45" s="8"/>
      <c r="H45" s="9"/>
      <c r="I45" s="9"/>
      <c r="J45" s="9"/>
      <c r="K45" s="8"/>
      <c r="L45" s="9"/>
    </row>
    <row r="46" spans="2:12" ht="15">
      <c r="B46" s="2" t="s">
        <v>41</v>
      </c>
      <c r="F46" s="9"/>
      <c r="G46" s="8"/>
      <c r="H46" s="9"/>
      <c r="I46" s="9"/>
      <c r="J46" s="9"/>
      <c r="K46" s="8"/>
      <c r="L46" s="9"/>
    </row>
    <row r="47" spans="1:12" ht="15">
      <c r="A47" s="2" t="s">
        <v>39</v>
      </c>
      <c r="F47" s="9">
        <v>-4658</v>
      </c>
      <c r="G47" s="8"/>
      <c r="H47" s="9">
        <v>3637</v>
      </c>
      <c r="I47" s="9"/>
      <c r="J47" s="9">
        <v>4149</v>
      </c>
      <c r="K47" s="8"/>
      <c r="L47" s="9">
        <v>13328</v>
      </c>
    </row>
    <row r="48" spans="1:12" ht="15">
      <c r="A48" s="2" t="s">
        <v>40</v>
      </c>
      <c r="F48" s="9">
        <v>2939</v>
      </c>
      <c r="G48" s="8"/>
      <c r="H48" s="9">
        <v>3401</v>
      </c>
      <c r="I48" s="9"/>
      <c r="J48" s="9">
        <v>9119</v>
      </c>
      <c r="K48" s="8"/>
      <c r="L48" s="9">
        <v>11916</v>
      </c>
    </row>
    <row r="49" spans="6:12" ht="15.75" thickBot="1">
      <c r="F49" s="19">
        <f>SUM(F45:F48)</f>
        <v>-1719</v>
      </c>
      <c r="G49" s="8"/>
      <c r="H49" s="19">
        <f>SUM(H45:H48)</f>
        <v>7038</v>
      </c>
      <c r="I49" s="9"/>
      <c r="J49" s="19">
        <f>SUM(J45:J48)</f>
        <v>13268</v>
      </c>
      <c r="K49" s="8"/>
      <c r="L49" s="19">
        <f>SUM(L45:L48)</f>
        <v>25244</v>
      </c>
    </row>
    <row r="50" spans="6:12" ht="6.75" customHeight="1">
      <c r="F50" s="9"/>
      <c r="G50" s="8"/>
      <c r="H50" s="9"/>
      <c r="I50" s="9"/>
      <c r="J50" s="9"/>
      <c r="K50" s="8"/>
      <c r="L50" s="9"/>
    </row>
    <row r="51" spans="1:12" ht="15">
      <c r="A51" s="1" t="s">
        <v>42</v>
      </c>
      <c r="F51" s="8"/>
      <c r="G51" s="8"/>
      <c r="H51" s="8"/>
      <c r="I51" s="9"/>
      <c r="J51" s="8"/>
      <c r="K51" s="8"/>
      <c r="L51" s="8"/>
    </row>
    <row r="52" spans="2:12" ht="15">
      <c r="B52" s="1" t="s">
        <v>267</v>
      </c>
      <c r="F52" s="8"/>
      <c r="G52" s="8"/>
      <c r="H52" s="8"/>
      <c r="I52" s="9"/>
      <c r="J52" s="8"/>
      <c r="K52" s="8"/>
      <c r="L52" s="8"/>
    </row>
    <row r="53" spans="2:12" ht="8.25" customHeight="1">
      <c r="B53" s="1"/>
      <c r="F53" s="8"/>
      <c r="G53" s="8"/>
      <c r="H53" s="8"/>
      <c r="I53" s="9"/>
      <c r="J53" s="8"/>
      <c r="K53" s="8"/>
      <c r="L53" s="8"/>
    </row>
    <row r="54" spans="1:12" ht="15.75" thickBot="1">
      <c r="A54" s="10" t="s">
        <v>43</v>
      </c>
      <c r="F54" s="20">
        <f>F41/100000*100</f>
        <v>3.562</v>
      </c>
      <c r="G54" s="21"/>
      <c r="H54" s="20">
        <f>H41/100000*100</f>
        <v>3.637</v>
      </c>
      <c r="I54" s="21"/>
      <c r="J54" s="20">
        <f>J41/100000*100</f>
        <v>15.572</v>
      </c>
      <c r="K54" s="22"/>
      <c r="L54" s="20">
        <f>L41/100000*100</f>
        <v>13.328000000000001</v>
      </c>
    </row>
    <row r="55" spans="6:9" ht="15">
      <c r="F55" s="23"/>
      <c r="G55" s="23"/>
      <c r="H55" s="23"/>
      <c r="I55" s="23"/>
    </row>
    <row r="57" ht="15"/>
    <row r="58" ht="15">
      <c r="A58" s="10"/>
    </row>
    <row r="59" ht="15">
      <c r="A59" s="10"/>
    </row>
    <row r="60" ht="15">
      <c r="A60" s="10"/>
    </row>
    <row r="61" ht="15">
      <c r="A61" s="10"/>
    </row>
    <row r="62" ht="15">
      <c r="A62" s="10"/>
    </row>
    <row r="63" ht="15">
      <c r="A63" s="10"/>
    </row>
    <row r="64" ht="15">
      <c r="A64" s="10"/>
    </row>
    <row r="65" ht="15">
      <c r="A65" s="10"/>
    </row>
    <row r="66" ht="15">
      <c r="A66" s="10"/>
    </row>
    <row r="67" ht="15">
      <c r="A67" s="10"/>
    </row>
    <row r="78" ht="15">
      <c r="A78" s="10"/>
    </row>
    <row r="79" ht="15">
      <c r="A79" s="10"/>
    </row>
    <row r="80" ht="15">
      <c r="A80" s="10"/>
    </row>
    <row r="82" ht="15">
      <c r="A82" s="10"/>
    </row>
    <row r="83" ht="15">
      <c r="A83" s="10"/>
    </row>
    <row r="84" ht="15">
      <c r="A84" s="10"/>
    </row>
  </sheetData>
  <sheetProtection/>
  <mergeCells count="2">
    <mergeCell ref="F7:H7"/>
    <mergeCell ref="J7:L7"/>
  </mergeCells>
  <printOptions/>
  <pageMargins left="0.7" right="0.5" top="0.75" bottom="0.75" header="0.3" footer="0.3"/>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5"/>
  <cols>
    <col min="1" max="1" width="51.00390625" style="0" customWidth="1"/>
    <col min="2" max="2" width="14.8515625" style="0" customWidth="1"/>
    <col min="3" max="3" width="0.5625" style="0" customWidth="1"/>
    <col min="4" max="4" width="14.8515625" style="0" customWidth="1"/>
  </cols>
  <sheetData>
    <row r="1" ht="15">
      <c r="A1" s="27" t="s">
        <v>0</v>
      </c>
    </row>
    <row r="2" ht="15">
      <c r="A2" t="s">
        <v>44</v>
      </c>
    </row>
    <row r="3" ht="15">
      <c r="A3" s="27" t="s">
        <v>45</v>
      </c>
    </row>
    <row r="4" spans="1:4" ht="15">
      <c r="A4" s="27" t="s">
        <v>46</v>
      </c>
      <c r="B4" s="24" t="s">
        <v>47</v>
      </c>
      <c r="D4" s="24" t="s">
        <v>47</v>
      </c>
    </row>
    <row r="5" spans="1:4" ht="15">
      <c r="A5" t="s">
        <v>4</v>
      </c>
      <c r="B5" s="25" t="s">
        <v>14</v>
      </c>
      <c r="C5" s="26"/>
      <c r="D5" s="25" t="s">
        <v>48</v>
      </c>
    </row>
    <row r="6" spans="2:4" ht="15">
      <c r="B6" s="24" t="s">
        <v>49</v>
      </c>
      <c r="D6" s="24" t="s">
        <v>49</v>
      </c>
    </row>
    <row r="7" ht="15">
      <c r="A7" s="27" t="s">
        <v>50</v>
      </c>
    </row>
    <row r="8" spans="1:4" ht="15">
      <c r="A8" s="27" t="s">
        <v>51</v>
      </c>
      <c r="B8" s="28"/>
      <c r="C8" s="28"/>
      <c r="D8" s="28"/>
    </row>
    <row r="9" spans="1:4" ht="15">
      <c r="A9" t="s">
        <v>52</v>
      </c>
      <c r="B9" s="28">
        <v>51649</v>
      </c>
      <c r="C9" s="28"/>
      <c r="D9" s="28">
        <v>47652</v>
      </c>
    </row>
    <row r="10" spans="1:4" ht="15">
      <c r="A10" t="s">
        <v>53</v>
      </c>
      <c r="B10" s="28">
        <v>86947</v>
      </c>
      <c r="C10" s="28"/>
      <c r="D10" s="28">
        <v>86446</v>
      </c>
    </row>
    <row r="11" spans="1:4" ht="15">
      <c r="A11" t="s">
        <v>54</v>
      </c>
      <c r="B11" s="28">
        <v>18949</v>
      </c>
      <c r="C11" s="28"/>
      <c r="D11" s="28">
        <v>18949</v>
      </c>
    </row>
    <row r="12" spans="1:4" ht="15">
      <c r="A12" t="s">
        <v>55</v>
      </c>
      <c r="B12" s="28">
        <v>1985</v>
      </c>
      <c r="C12" s="28"/>
      <c r="D12" s="28">
        <v>1986</v>
      </c>
    </row>
    <row r="13" spans="1:4" ht="15">
      <c r="A13" t="s">
        <v>56</v>
      </c>
      <c r="B13" s="28">
        <v>22692</v>
      </c>
      <c r="C13" s="28"/>
      <c r="D13" s="28">
        <v>33016</v>
      </c>
    </row>
    <row r="14" spans="1:4" ht="15">
      <c r="A14" t="s">
        <v>57</v>
      </c>
      <c r="B14" s="28">
        <v>23811</v>
      </c>
      <c r="C14" s="28"/>
      <c r="D14" s="28">
        <v>23811</v>
      </c>
    </row>
    <row r="15" spans="2:4" ht="15">
      <c r="B15" s="29">
        <f>SUM(B7:B14)</f>
        <v>206033</v>
      </c>
      <c r="C15" s="28"/>
      <c r="D15" s="29">
        <f>SUM(D7:D14)</f>
        <v>211860</v>
      </c>
    </row>
    <row r="16" spans="1:4" ht="15">
      <c r="A16" s="27" t="s">
        <v>58</v>
      </c>
      <c r="B16" s="28"/>
      <c r="C16" s="28"/>
      <c r="D16" s="28"/>
    </row>
    <row r="17" spans="1:4" ht="15">
      <c r="A17" t="s">
        <v>59</v>
      </c>
      <c r="B17" s="28">
        <v>154441</v>
      </c>
      <c r="C17" s="28"/>
      <c r="D17" s="28">
        <v>151226</v>
      </c>
    </row>
    <row r="18" spans="1:4" ht="15">
      <c r="A18" t="s">
        <v>60</v>
      </c>
      <c r="B18" s="28">
        <v>5277</v>
      </c>
      <c r="C18" s="28"/>
      <c r="D18" s="28">
        <v>5663</v>
      </c>
    </row>
    <row r="19" spans="1:6" ht="15">
      <c r="A19" t="s">
        <v>61</v>
      </c>
      <c r="B19" s="28">
        <v>27267</v>
      </c>
      <c r="C19" s="28"/>
      <c r="D19" s="28">
        <v>23393</v>
      </c>
      <c r="F19" s="30"/>
    </row>
    <row r="20" spans="1:6" ht="15">
      <c r="A20" t="s">
        <v>62</v>
      </c>
      <c r="B20" s="28">
        <v>122706</v>
      </c>
      <c r="C20" s="28"/>
      <c r="D20" s="28">
        <f>6508+105739+4623+231</f>
        <v>117101</v>
      </c>
      <c r="F20" s="30"/>
    </row>
    <row r="21" spans="1:4" ht="15">
      <c r="A21" t="s">
        <v>63</v>
      </c>
      <c r="B21" s="28">
        <v>64</v>
      </c>
      <c r="C21" s="28"/>
      <c r="D21" s="28">
        <v>0</v>
      </c>
    </row>
    <row r="22" spans="1:4" ht="15">
      <c r="A22" t="s">
        <v>64</v>
      </c>
      <c r="B22" s="28">
        <v>143114</v>
      </c>
      <c r="C22" s="28"/>
      <c r="D22" s="28">
        <f>2989+8356+135259</f>
        <v>146604</v>
      </c>
    </row>
    <row r="23" spans="2:6" ht="15">
      <c r="B23" s="29">
        <f>SUM(B16:B22)</f>
        <v>452869</v>
      </c>
      <c r="C23" s="28"/>
      <c r="D23" s="29">
        <f>SUM(D16:D22)</f>
        <v>443987</v>
      </c>
      <c r="F23" s="30"/>
    </row>
    <row r="24" spans="1:6" ht="15.75" thickBot="1">
      <c r="A24" s="27" t="s">
        <v>65</v>
      </c>
      <c r="B24" s="31">
        <f>B15+B23</f>
        <v>658902</v>
      </c>
      <c r="C24" s="28"/>
      <c r="D24" s="31">
        <f>D15+D23</f>
        <v>655847</v>
      </c>
      <c r="F24" s="30"/>
    </row>
    <row r="25" spans="1:4" ht="15">
      <c r="A25" s="27" t="s">
        <v>66</v>
      </c>
      <c r="B25" s="28"/>
      <c r="C25" s="28"/>
      <c r="D25" s="28"/>
    </row>
    <row r="26" spans="1:4" ht="15">
      <c r="A26" t="s">
        <v>67</v>
      </c>
      <c r="B26" s="28">
        <v>7</v>
      </c>
      <c r="C26" s="28"/>
      <c r="D26" s="28">
        <v>821</v>
      </c>
    </row>
    <row r="27" spans="1:4" ht="15">
      <c r="A27" t="s">
        <v>68</v>
      </c>
      <c r="B27" s="28">
        <v>77081</v>
      </c>
      <c r="C27" s="28"/>
      <c r="D27" s="28">
        <f>283+5000+12000+60000</f>
        <v>77283</v>
      </c>
    </row>
    <row r="28" spans="1:4" ht="15">
      <c r="A28" t="s">
        <v>69</v>
      </c>
      <c r="B28" s="28">
        <v>2629</v>
      </c>
      <c r="C28" s="28"/>
      <c r="D28" s="28">
        <v>3804</v>
      </c>
    </row>
    <row r="29" spans="1:4" ht="15">
      <c r="A29" t="s">
        <v>70</v>
      </c>
      <c r="B29" s="28">
        <v>32395</v>
      </c>
      <c r="C29" s="28"/>
      <c r="D29" s="28">
        <f>'[1]finance position'!N39+'[1]finance position'!N40+'[1]finance position'!N41+'[1]finance position'!N42+'[1]finance position'!N43</f>
        <v>35004</v>
      </c>
    </row>
    <row r="30" spans="1:4" ht="15">
      <c r="A30" t="s">
        <v>71</v>
      </c>
      <c r="B30" s="28">
        <v>7420</v>
      </c>
      <c r="C30" s="28"/>
      <c r="D30" s="28">
        <v>1698</v>
      </c>
    </row>
    <row r="31" spans="2:4" ht="15">
      <c r="B31" s="29">
        <f>SUM(B25:B30)</f>
        <v>119532</v>
      </c>
      <c r="C31" s="28"/>
      <c r="D31" s="29">
        <f>SUM(D25:D30)</f>
        <v>118610</v>
      </c>
    </row>
    <row r="32" spans="1:4" ht="15">
      <c r="A32" s="27" t="s">
        <v>72</v>
      </c>
      <c r="B32" s="29">
        <f>B23-B31</f>
        <v>333337</v>
      </c>
      <c r="C32" s="28"/>
      <c r="D32" s="29">
        <f>D23-D31</f>
        <v>325377</v>
      </c>
    </row>
    <row r="33" spans="1:4" ht="15">
      <c r="A33" s="27" t="s">
        <v>73</v>
      </c>
      <c r="B33" s="28"/>
      <c r="C33" s="28"/>
      <c r="D33" s="28"/>
    </row>
    <row r="34" spans="1:4" ht="15">
      <c r="A34" t="s">
        <v>74</v>
      </c>
      <c r="B34" s="28">
        <v>249</v>
      </c>
      <c r="C34" s="28"/>
      <c r="D34" s="28">
        <v>221</v>
      </c>
    </row>
    <row r="35" spans="1:4" ht="15">
      <c r="A35" t="s">
        <v>68</v>
      </c>
      <c r="B35">
        <v>40734</v>
      </c>
      <c r="C35" s="28"/>
      <c r="D35" s="28">
        <v>40364</v>
      </c>
    </row>
    <row r="36" spans="1:4" ht="15">
      <c r="A36" t="s">
        <v>75</v>
      </c>
      <c r="B36" s="28">
        <v>5682</v>
      </c>
      <c r="C36" s="28"/>
      <c r="D36" s="28">
        <v>5340</v>
      </c>
    </row>
    <row r="37" spans="2:4" ht="15">
      <c r="B37" s="29">
        <f>SUM(B33:B36)</f>
        <v>46665</v>
      </c>
      <c r="C37" s="28"/>
      <c r="D37" s="29">
        <f>SUM(D33:D36)</f>
        <v>45925</v>
      </c>
    </row>
    <row r="38" spans="1:4" ht="15">
      <c r="A38" s="27" t="s">
        <v>76</v>
      </c>
      <c r="B38" s="29">
        <f>B31+B37</f>
        <v>166197</v>
      </c>
      <c r="C38" s="28"/>
      <c r="D38" s="29">
        <f>D31+D37</f>
        <v>164535</v>
      </c>
    </row>
    <row r="39" spans="1:4" ht="15">
      <c r="A39" s="27" t="s">
        <v>77</v>
      </c>
      <c r="B39" s="28"/>
      <c r="C39" s="28"/>
      <c r="D39" s="28"/>
    </row>
    <row r="40" spans="1:4" ht="15">
      <c r="A40" s="27" t="s">
        <v>268</v>
      </c>
      <c r="B40" s="28"/>
      <c r="C40" s="28"/>
      <c r="D40" s="28"/>
    </row>
    <row r="41" spans="1:4" ht="15">
      <c r="A41" s="32" t="s">
        <v>78</v>
      </c>
      <c r="B41" s="28">
        <v>100000</v>
      </c>
      <c r="C41" s="28"/>
      <c r="D41" s="28">
        <v>100000</v>
      </c>
    </row>
    <row r="42" spans="1:4" ht="15">
      <c r="A42" s="32" t="s">
        <v>79</v>
      </c>
      <c r="B42" s="28">
        <v>172770</v>
      </c>
      <c r="C42" s="28"/>
      <c r="D42" s="28">
        <v>172770</v>
      </c>
    </row>
    <row r="43" spans="1:4" ht="15">
      <c r="A43" s="32" t="s">
        <v>80</v>
      </c>
      <c r="B43" s="28">
        <v>-8469</v>
      </c>
      <c r="C43" s="28"/>
      <c r="D43" s="28">
        <v>2954</v>
      </c>
    </row>
    <row r="44" spans="1:4" ht="15">
      <c r="A44" s="32" t="s">
        <v>81</v>
      </c>
      <c r="B44" s="33">
        <v>148016</v>
      </c>
      <c r="C44" s="28"/>
      <c r="D44" s="33">
        <v>134319</v>
      </c>
    </row>
    <row r="45" spans="2:4" ht="15">
      <c r="B45" s="28">
        <f>SUM(B40:B44)</f>
        <v>412317</v>
      </c>
      <c r="C45" s="28"/>
      <c r="D45" s="28">
        <f>SUM(D40:D44)</f>
        <v>410043</v>
      </c>
    </row>
    <row r="46" spans="1:4" ht="15">
      <c r="A46" t="s">
        <v>269</v>
      </c>
      <c r="B46" s="28">
        <v>80388</v>
      </c>
      <c r="C46" s="28"/>
      <c r="D46" s="28">
        <v>81269</v>
      </c>
    </row>
    <row r="47" spans="1:4" ht="15">
      <c r="A47" s="27" t="s">
        <v>82</v>
      </c>
      <c r="B47" s="29">
        <f>SUM(B45:B46)</f>
        <v>492705</v>
      </c>
      <c r="C47" s="28"/>
      <c r="D47" s="29">
        <f>SUM(D45:D46)</f>
        <v>491312</v>
      </c>
    </row>
    <row r="48" spans="1:4" ht="15.75" thickBot="1">
      <c r="A48" s="27" t="s">
        <v>83</v>
      </c>
      <c r="B48" s="31">
        <f>B38+B47</f>
        <v>658902</v>
      </c>
      <c r="C48" s="28"/>
      <c r="D48" s="31">
        <f>D38+D47</f>
        <v>655847</v>
      </c>
    </row>
    <row r="49" spans="2:4" ht="15">
      <c r="B49" s="28"/>
      <c r="C49" s="28"/>
      <c r="D49" s="28"/>
    </row>
  </sheetData>
  <sheetProtection/>
  <printOptions/>
  <pageMargins left="1" right="0.45" top="0.65" bottom="0.3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5"/>
  <cols>
    <col min="1" max="1" width="32.28125" style="0" customWidth="1"/>
    <col min="2" max="7" width="13.28125" style="0" customWidth="1"/>
    <col min="8" max="8" width="11.7109375" style="0" customWidth="1"/>
  </cols>
  <sheetData>
    <row r="1" ht="15">
      <c r="A1" s="27" t="s">
        <v>0</v>
      </c>
    </row>
    <row r="2" ht="15">
      <c r="A2" t="s">
        <v>44</v>
      </c>
    </row>
    <row r="3" ht="15">
      <c r="A3" s="27" t="s">
        <v>84</v>
      </c>
    </row>
    <row r="4" ht="15">
      <c r="A4" s="27" t="s">
        <v>85</v>
      </c>
    </row>
    <row r="5" ht="15">
      <c r="A5" t="s">
        <v>4</v>
      </c>
    </row>
    <row r="6" ht="15">
      <c r="B6" t="s">
        <v>270</v>
      </c>
    </row>
    <row r="7" ht="15">
      <c r="G7" s="34" t="s">
        <v>86</v>
      </c>
    </row>
    <row r="8" spans="5:7" ht="15">
      <c r="E8" s="34" t="s">
        <v>87</v>
      </c>
      <c r="F8" s="24" t="s">
        <v>88</v>
      </c>
      <c r="G8" s="34" t="s">
        <v>88</v>
      </c>
    </row>
    <row r="9" spans="2:8" ht="15">
      <c r="B9" s="24" t="s">
        <v>89</v>
      </c>
      <c r="C9" s="24" t="s">
        <v>89</v>
      </c>
      <c r="D9" s="24" t="s">
        <v>90</v>
      </c>
      <c r="E9" s="24" t="s">
        <v>90</v>
      </c>
      <c r="F9" s="24" t="s">
        <v>91</v>
      </c>
      <c r="G9" s="24" t="s">
        <v>92</v>
      </c>
      <c r="H9" s="24" t="s">
        <v>93</v>
      </c>
    </row>
    <row r="10" spans="2:8" ht="15">
      <c r="B10" s="24" t="s">
        <v>94</v>
      </c>
      <c r="C10" s="24"/>
      <c r="D10" s="24" t="s">
        <v>95</v>
      </c>
      <c r="E10" s="24" t="s">
        <v>96</v>
      </c>
      <c r="F10" s="24" t="s">
        <v>97</v>
      </c>
      <c r="G10" s="24" t="s">
        <v>98</v>
      </c>
      <c r="H10" s="24" t="s">
        <v>271</v>
      </c>
    </row>
    <row r="11" spans="2:8" ht="15">
      <c r="B11" s="24" t="s">
        <v>49</v>
      </c>
      <c r="C11" s="24" t="s">
        <v>49</v>
      </c>
      <c r="D11" s="24" t="s">
        <v>49</v>
      </c>
      <c r="E11" s="24" t="s">
        <v>49</v>
      </c>
      <c r="F11" s="24" t="s">
        <v>49</v>
      </c>
      <c r="G11" s="24" t="s">
        <v>49</v>
      </c>
      <c r="H11" s="24" t="s">
        <v>49</v>
      </c>
    </row>
    <row r="12" spans="2:8" ht="15">
      <c r="B12" s="24"/>
      <c r="C12" s="24"/>
      <c r="D12" s="24"/>
      <c r="E12" s="24"/>
      <c r="F12" s="24"/>
      <c r="G12" s="24"/>
      <c r="H12" s="24"/>
    </row>
    <row r="13" spans="1:8" ht="15">
      <c r="A13" t="s">
        <v>99</v>
      </c>
      <c r="B13" s="28">
        <f>C13+H13</f>
        <v>491312</v>
      </c>
      <c r="C13" s="28">
        <f>SUM(D13:G13)</f>
        <v>410043</v>
      </c>
      <c r="D13" s="28">
        <v>100000</v>
      </c>
      <c r="E13" s="28">
        <v>172770</v>
      </c>
      <c r="F13" s="28">
        <v>134319</v>
      </c>
      <c r="G13" s="28">
        <v>2954</v>
      </c>
      <c r="H13" s="28">
        <v>81269</v>
      </c>
    </row>
    <row r="14" spans="2:8" ht="15">
      <c r="B14" s="28"/>
      <c r="C14" s="28"/>
      <c r="D14" s="28"/>
      <c r="E14" s="28"/>
      <c r="F14" s="28"/>
      <c r="G14" s="28"/>
      <c r="H14" s="28"/>
    </row>
    <row r="15" spans="1:8" ht="15">
      <c r="A15" t="s">
        <v>35</v>
      </c>
      <c r="B15" s="28">
        <f>C15+H15</f>
        <v>13268</v>
      </c>
      <c r="C15" s="28">
        <f>SUM(D15:G15)</f>
        <v>4149</v>
      </c>
      <c r="D15" s="28">
        <v>0</v>
      </c>
      <c r="E15" s="28">
        <v>0</v>
      </c>
      <c r="F15" s="28">
        <v>15572</v>
      </c>
      <c r="G15" s="28">
        <v>-11423</v>
      </c>
      <c r="H15" s="28">
        <v>9119</v>
      </c>
    </row>
    <row r="16" spans="2:8" ht="15">
      <c r="B16" s="28"/>
      <c r="C16" s="28"/>
      <c r="D16" s="28"/>
      <c r="E16" s="28"/>
      <c r="F16" s="28"/>
      <c r="G16" s="28"/>
      <c r="H16" s="28"/>
    </row>
    <row r="17" spans="1:8" ht="15">
      <c r="A17" s="35" t="s">
        <v>100</v>
      </c>
      <c r="B17" s="28"/>
      <c r="C17" s="28"/>
      <c r="D17" s="28"/>
      <c r="E17" s="28"/>
      <c r="F17" s="28"/>
      <c r="G17" s="28"/>
      <c r="H17" s="28"/>
    </row>
    <row r="18" spans="1:8" ht="15">
      <c r="A18" t="s">
        <v>101</v>
      </c>
      <c r="B18" s="36">
        <f>C18+H18</f>
        <v>-1875</v>
      </c>
      <c r="C18" s="37">
        <f>SUM(D18:G18)</f>
        <v>-1875</v>
      </c>
      <c r="D18" s="37">
        <v>0</v>
      </c>
      <c r="E18" s="37">
        <v>0</v>
      </c>
      <c r="F18" s="37">
        <v>-1875</v>
      </c>
      <c r="G18" s="37">
        <v>0</v>
      </c>
      <c r="H18" s="38">
        <v>0</v>
      </c>
    </row>
    <row r="19" spans="1:8" ht="15">
      <c r="A19" t="s">
        <v>102</v>
      </c>
      <c r="B19" s="39"/>
      <c r="C19" s="40"/>
      <c r="D19" s="40"/>
      <c r="E19" s="40"/>
      <c r="F19" s="40"/>
      <c r="G19" s="40"/>
      <c r="H19" s="41"/>
    </row>
    <row r="20" spans="1:8" ht="15">
      <c r="A20" t="s">
        <v>103</v>
      </c>
      <c r="B20" s="39">
        <f>C20+H20</f>
        <v>-10000</v>
      </c>
      <c r="C20" s="40">
        <f>SUM(D20:G20)</f>
        <v>0</v>
      </c>
      <c r="D20" s="40">
        <v>0</v>
      </c>
      <c r="E20" s="40">
        <v>0</v>
      </c>
      <c r="F20" s="40">
        <v>0</v>
      </c>
      <c r="G20" s="40">
        <v>0</v>
      </c>
      <c r="H20" s="41">
        <v>-10000</v>
      </c>
    </row>
    <row r="21" spans="1:8" ht="15">
      <c r="A21" t="s">
        <v>104</v>
      </c>
      <c r="B21" s="42">
        <f>SUM(B17:B20)</f>
        <v>-11875</v>
      </c>
      <c r="C21" s="29">
        <f aca="true" t="shared" si="0" ref="C21:H21">SUM(C17:C20)</f>
        <v>-1875</v>
      </c>
      <c r="D21" s="29">
        <f t="shared" si="0"/>
        <v>0</v>
      </c>
      <c r="E21" s="29">
        <f t="shared" si="0"/>
        <v>0</v>
      </c>
      <c r="F21" s="29">
        <f t="shared" si="0"/>
        <v>-1875</v>
      </c>
      <c r="G21" s="29">
        <f t="shared" si="0"/>
        <v>0</v>
      </c>
      <c r="H21" s="43">
        <f t="shared" si="0"/>
        <v>-10000</v>
      </c>
    </row>
    <row r="22" spans="2:8" ht="15">
      <c r="B22" s="28"/>
      <c r="C22" s="28"/>
      <c r="D22" s="28"/>
      <c r="E22" s="28"/>
      <c r="F22" s="28"/>
      <c r="G22" s="28"/>
      <c r="H22" s="28"/>
    </row>
    <row r="23" spans="1:8" ht="15.75" thickBot="1">
      <c r="A23" t="s">
        <v>105</v>
      </c>
      <c r="B23" s="44">
        <f>B13+B15+B21</f>
        <v>492705</v>
      </c>
      <c r="C23" s="44">
        <f aca="true" t="shared" si="1" ref="C23:H23">C13+C15+C21</f>
        <v>412317</v>
      </c>
      <c r="D23" s="44">
        <f t="shared" si="1"/>
        <v>100000</v>
      </c>
      <c r="E23" s="44">
        <f t="shared" si="1"/>
        <v>172770</v>
      </c>
      <c r="F23" s="44">
        <f t="shared" si="1"/>
        <v>148016</v>
      </c>
      <c r="G23" s="44">
        <f t="shared" si="1"/>
        <v>-8469</v>
      </c>
      <c r="H23" s="44">
        <f t="shared" si="1"/>
        <v>80388</v>
      </c>
    </row>
    <row r="24" spans="2:8" ht="15">
      <c r="B24" s="28"/>
      <c r="C24" s="28"/>
      <c r="D24" s="28"/>
      <c r="E24" s="28"/>
      <c r="F24" s="28"/>
      <c r="G24" s="28"/>
      <c r="H24" s="28"/>
    </row>
    <row r="25" spans="1:8" ht="15">
      <c r="A25" s="35" t="s">
        <v>106</v>
      </c>
      <c r="B25" s="28"/>
      <c r="C25" s="28"/>
      <c r="D25" s="28"/>
      <c r="E25" s="28"/>
      <c r="F25" s="28"/>
      <c r="G25" s="28"/>
      <c r="H25" s="28"/>
    </row>
    <row r="26" spans="1:8" ht="15">
      <c r="A26" t="s">
        <v>107</v>
      </c>
      <c r="B26" s="28">
        <f>C26+H26</f>
        <v>467394</v>
      </c>
      <c r="C26" s="28">
        <f>SUM(D26:G26)</f>
        <v>391209</v>
      </c>
      <c r="D26" s="28">
        <v>100000</v>
      </c>
      <c r="E26" s="28">
        <v>172770</v>
      </c>
      <c r="F26" s="28">
        <v>118439</v>
      </c>
      <c r="G26" s="28">
        <v>0</v>
      </c>
      <c r="H26" s="28">
        <v>76185</v>
      </c>
    </row>
    <row r="27" spans="2:8" ht="15">
      <c r="B27" s="28"/>
      <c r="C27" s="28"/>
      <c r="D27" s="28"/>
      <c r="E27" s="28"/>
      <c r="F27" s="28"/>
      <c r="G27" s="28"/>
      <c r="H27" s="28"/>
    </row>
    <row r="28" spans="1:8" ht="15">
      <c r="A28" t="s">
        <v>35</v>
      </c>
      <c r="B28" s="28">
        <f>C28+H28</f>
        <v>25244</v>
      </c>
      <c r="C28" s="28">
        <f>SUM(D28:G28)</f>
        <v>13328</v>
      </c>
      <c r="D28" s="28">
        <v>0</v>
      </c>
      <c r="E28" s="28">
        <v>0</v>
      </c>
      <c r="F28" s="28">
        <v>13328</v>
      </c>
      <c r="G28" s="28">
        <v>0</v>
      </c>
      <c r="H28" s="28">
        <v>11916</v>
      </c>
    </row>
    <row r="29" spans="2:8" ht="15">
      <c r="B29" s="28"/>
      <c r="C29" s="28"/>
      <c r="D29" s="28"/>
      <c r="E29" s="28"/>
      <c r="F29" s="28"/>
      <c r="G29" s="28"/>
      <c r="H29" s="28"/>
    </row>
    <row r="30" spans="1:8" ht="15">
      <c r="A30" s="35" t="s">
        <v>100</v>
      </c>
      <c r="B30" s="28"/>
      <c r="C30" s="28"/>
      <c r="D30" s="28"/>
      <c r="E30" s="28"/>
      <c r="F30" s="28"/>
      <c r="G30" s="28"/>
      <c r="H30" s="28"/>
    </row>
    <row r="31" spans="1:8" ht="15">
      <c r="A31" t="s">
        <v>101</v>
      </c>
      <c r="B31" s="36">
        <f>C31+H31</f>
        <v>-1875</v>
      </c>
      <c r="C31" s="37">
        <f>SUM(D31:G31)</f>
        <v>-1875</v>
      </c>
      <c r="D31" s="37">
        <v>0</v>
      </c>
      <c r="E31" s="37">
        <v>0</v>
      </c>
      <c r="F31" s="37">
        <v>-1875</v>
      </c>
      <c r="G31" s="37">
        <v>0</v>
      </c>
      <c r="H31" s="38">
        <v>0</v>
      </c>
    </row>
    <row r="32" spans="1:8" ht="15">
      <c r="A32" t="s">
        <v>102</v>
      </c>
      <c r="B32" s="39"/>
      <c r="C32" s="40"/>
      <c r="D32" s="40"/>
      <c r="E32" s="40"/>
      <c r="F32" s="40"/>
      <c r="G32" s="40"/>
      <c r="H32" s="41"/>
    </row>
    <row r="33" spans="1:8" ht="15">
      <c r="A33" t="s">
        <v>103</v>
      </c>
      <c r="B33" s="39">
        <f>C33+H33</f>
        <v>-7898</v>
      </c>
      <c r="C33" s="40">
        <f>SUM(D33:G33)</f>
        <v>0</v>
      </c>
      <c r="D33" s="40">
        <v>0</v>
      </c>
      <c r="E33" s="40">
        <v>0</v>
      </c>
      <c r="F33" s="40">
        <v>0</v>
      </c>
      <c r="G33" s="45">
        <v>0</v>
      </c>
      <c r="H33" s="41">
        <v>-7898</v>
      </c>
    </row>
    <row r="34" spans="1:8" ht="15">
      <c r="A34" t="s">
        <v>104</v>
      </c>
      <c r="B34" s="42">
        <f aca="true" t="shared" si="2" ref="B34:H34">SUM(B30:B33)</f>
        <v>-9773</v>
      </c>
      <c r="C34" s="29">
        <f t="shared" si="2"/>
        <v>-1875</v>
      </c>
      <c r="D34" s="29">
        <f t="shared" si="2"/>
        <v>0</v>
      </c>
      <c r="E34" s="29">
        <f t="shared" si="2"/>
        <v>0</v>
      </c>
      <c r="F34" s="29">
        <f t="shared" si="2"/>
        <v>-1875</v>
      </c>
      <c r="G34" s="29">
        <f t="shared" si="2"/>
        <v>0</v>
      </c>
      <c r="H34" s="43">
        <f t="shared" si="2"/>
        <v>-7898</v>
      </c>
    </row>
    <row r="35" spans="2:8" ht="15">
      <c r="B35" s="28"/>
      <c r="C35" s="28"/>
      <c r="D35" s="28"/>
      <c r="E35" s="28"/>
      <c r="F35" s="28"/>
      <c r="G35" s="28"/>
      <c r="H35" s="28"/>
    </row>
    <row r="36" spans="1:8" ht="15.75" thickBot="1">
      <c r="A36" t="s">
        <v>108</v>
      </c>
      <c r="B36" s="44">
        <f>B26+B28+B34</f>
        <v>482865</v>
      </c>
      <c r="C36" s="44">
        <f aca="true" t="shared" si="3" ref="C36:H36">C26+C28+C34</f>
        <v>402662</v>
      </c>
      <c r="D36" s="44">
        <f t="shared" si="3"/>
        <v>100000</v>
      </c>
      <c r="E36" s="44">
        <f t="shared" si="3"/>
        <v>172770</v>
      </c>
      <c r="F36" s="44">
        <f t="shared" si="3"/>
        <v>129892</v>
      </c>
      <c r="G36" s="44">
        <f t="shared" si="3"/>
        <v>0</v>
      </c>
      <c r="H36" s="44">
        <f t="shared" si="3"/>
        <v>80203</v>
      </c>
    </row>
    <row r="37" spans="2:8" ht="15">
      <c r="B37" s="28"/>
      <c r="C37" s="28"/>
      <c r="D37" s="28"/>
      <c r="E37" s="28"/>
      <c r="F37" s="28"/>
      <c r="G37" s="28"/>
      <c r="H37" s="28"/>
    </row>
    <row r="38" spans="2:8" ht="15">
      <c r="B38" s="28"/>
      <c r="C38" s="28"/>
      <c r="D38" s="28"/>
      <c r="E38" s="28"/>
      <c r="F38" s="28"/>
      <c r="G38" s="28"/>
      <c r="H38" s="28"/>
    </row>
    <row r="39" spans="2:8" ht="15">
      <c r="B39" s="28"/>
      <c r="C39" s="28"/>
      <c r="D39" s="28"/>
      <c r="E39" s="28"/>
      <c r="F39" s="28"/>
      <c r="G39" s="28"/>
      <c r="H39" s="28"/>
    </row>
  </sheetData>
  <sheetProtection/>
  <printOptions/>
  <pageMargins left="1" right="0.7" top="0.5" bottom="0.5" header="0.3" footer="0.3"/>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A1" sqref="A1"/>
    </sheetView>
  </sheetViews>
  <sheetFormatPr defaultColWidth="9.140625" defaultRowHeight="15"/>
  <cols>
    <col min="1" max="1" width="4.140625" style="32" customWidth="1"/>
    <col min="2" max="2" width="62.7109375" style="32" customWidth="1"/>
    <col min="3" max="3" width="11.7109375" style="32" customWidth="1"/>
    <col min="4" max="4" width="0.42578125" style="32" customWidth="1"/>
    <col min="5" max="5" width="11.7109375" style="32" customWidth="1"/>
    <col min="6" max="16384" width="9.140625" style="32" customWidth="1"/>
  </cols>
  <sheetData>
    <row r="1" ht="15">
      <c r="A1" s="27" t="s">
        <v>0</v>
      </c>
    </row>
    <row r="2" ht="15">
      <c r="A2" s="32" t="s">
        <v>44</v>
      </c>
    </row>
    <row r="3" ht="15">
      <c r="A3" s="27" t="s">
        <v>109</v>
      </c>
    </row>
    <row r="4" ht="15">
      <c r="A4" s="27" t="s">
        <v>85</v>
      </c>
    </row>
    <row r="5" ht="15">
      <c r="A5" s="32" t="s">
        <v>4</v>
      </c>
    </row>
    <row r="6" spans="3:5" ht="15">
      <c r="C6" s="96" t="s">
        <v>110</v>
      </c>
      <c r="D6" s="96"/>
      <c r="E6" s="96"/>
    </row>
    <row r="7" spans="3:5" ht="15">
      <c r="C7" s="25" t="s">
        <v>14</v>
      </c>
      <c r="D7" s="26"/>
      <c r="E7" s="25" t="s">
        <v>15</v>
      </c>
    </row>
    <row r="8" spans="3:5" ht="15">
      <c r="C8" s="26" t="s">
        <v>49</v>
      </c>
      <c r="D8" s="26"/>
      <c r="E8" s="26" t="s">
        <v>49</v>
      </c>
    </row>
    <row r="9" ht="15">
      <c r="A9" s="27" t="s">
        <v>111</v>
      </c>
    </row>
    <row r="10" spans="1:5" ht="15">
      <c r="A10" s="32" t="s">
        <v>27</v>
      </c>
      <c r="C10" s="28">
        <v>34642</v>
      </c>
      <c r="D10" s="28"/>
      <c r="E10" s="28">
        <v>34090</v>
      </c>
    </row>
    <row r="11" spans="3:5" ht="15">
      <c r="C11" s="28"/>
      <c r="D11" s="28"/>
      <c r="E11" s="28"/>
    </row>
    <row r="12" spans="1:5" ht="15">
      <c r="A12" s="32" t="s">
        <v>112</v>
      </c>
      <c r="C12" s="28"/>
      <c r="D12" s="28"/>
      <c r="E12" s="28"/>
    </row>
    <row r="13" spans="2:5" ht="15">
      <c r="B13" s="32" t="s">
        <v>113</v>
      </c>
      <c r="C13" s="28">
        <v>2449</v>
      </c>
      <c r="D13" s="28"/>
      <c r="E13" s="28">
        <v>2086</v>
      </c>
    </row>
    <row r="14" spans="2:5" ht="15">
      <c r="B14" s="32" t="s">
        <v>114</v>
      </c>
      <c r="C14" s="28">
        <v>-3115</v>
      </c>
      <c r="D14" s="28"/>
      <c r="E14" s="28">
        <v>5257</v>
      </c>
    </row>
    <row r="15" spans="1:5" ht="15">
      <c r="A15" s="32" t="s">
        <v>115</v>
      </c>
      <c r="C15" s="28"/>
      <c r="D15" s="28"/>
      <c r="E15" s="28"/>
    </row>
    <row r="16" spans="1:5" ht="15">
      <c r="A16" s="32" t="s">
        <v>116</v>
      </c>
      <c r="C16" s="28"/>
      <c r="D16" s="28"/>
      <c r="E16" s="28"/>
    </row>
    <row r="17" spans="2:5" ht="15">
      <c r="B17" s="32" t="s">
        <v>117</v>
      </c>
      <c r="C17" s="28">
        <v>-1054</v>
      </c>
      <c r="D17" s="28"/>
      <c r="E17" s="28">
        <v>2044</v>
      </c>
    </row>
    <row r="18" spans="2:5" ht="15">
      <c r="B18" s="32" t="s">
        <v>118</v>
      </c>
      <c r="C18" s="33">
        <v>-4802</v>
      </c>
      <c r="D18" s="28"/>
      <c r="E18" s="33">
        <v>5416</v>
      </c>
    </row>
    <row r="19" spans="1:5" ht="15">
      <c r="A19" s="32" t="s">
        <v>119</v>
      </c>
      <c r="C19" s="28">
        <f>SUM(C10:C18)</f>
        <v>28120</v>
      </c>
      <c r="D19" s="28"/>
      <c r="E19" s="28">
        <f>SUM(E10:E18)</f>
        <v>48893</v>
      </c>
    </row>
    <row r="20" spans="1:5" ht="15">
      <c r="A20" s="32" t="s">
        <v>120</v>
      </c>
      <c r="C20" s="28">
        <v>-13257</v>
      </c>
      <c r="D20" s="28"/>
      <c r="E20" s="28">
        <f>-8155-1850</f>
        <v>-10005</v>
      </c>
    </row>
    <row r="21" spans="1:5" ht="15">
      <c r="A21" s="32" t="s">
        <v>121</v>
      </c>
      <c r="C21" s="29">
        <f>SUM(C19:C20)</f>
        <v>14863</v>
      </c>
      <c r="D21" s="28"/>
      <c r="E21" s="29">
        <f>SUM(E19:E20)</f>
        <v>38888</v>
      </c>
    </row>
    <row r="22" spans="3:5" ht="15">
      <c r="C22" s="28"/>
      <c r="D22" s="28"/>
      <c r="E22" s="28"/>
    </row>
    <row r="23" spans="1:5" ht="15">
      <c r="A23" s="27" t="s">
        <v>122</v>
      </c>
      <c r="C23" s="28"/>
      <c r="D23" s="28"/>
      <c r="E23" s="28"/>
    </row>
    <row r="24" spans="1:5" ht="15">
      <c r="A24" s="32" t="s">
        <v>123</v>
      </c>
      <c r="C24" s="28">
        <v>2563</v>
      </c>
      <c r="D24" s="28"/>
      <c r="E24" s="28">
        <v>2216</v>
      </c>
    </row>
    <row r="25" spans="1:5" ht="15">
      <c r="A25" s="32" t="s">
        <v>124</v>
      </c>
      <c r="C25" s="28">
        <v>-2514</v>
      </c>
      <c r="D25" s="28"/>
      <c r="E25" s="28">
        <v>-938</v>
      </c>
    </row>
    <row r="26" spans="1:5" ht="15">
      <c r="A26" s="32" t="s">
        <v>125</v>
      </c>
      <c r="C26" s="28">
        <v>-2191</v>
      </c>
      <c r="D26" s="28"/>
      <c r="E26" s="28">
        <v>-518</v>
      </c>
    </row>
    <row r="27" spans="1:5" ht="15">
      <c r="A27" s="32" t="s">
        <v>126</v>
      </c>
      <c r="C27" s="28">
        <v>0</v>
      </c>
      <c r="D27" s="28"/>
      <c r="E27" s="28">
        <v>5000</v>
      </c>
    </row>
    <row r="28" spans="1:5" ht="15">
      <c r="A28" t="s">
        <v>272</v>
      </c>
      <c r="C28" s="28">
        <v>0</v>
      </c>
      <c r="D28" s="28"/>
      <c r="E28" s="28">
        <v>-5669</v>
      </c>
    </row>
    <row r="29" spans="1:5" ht="15">
      <c r="A29" s="32" t="s">
        <v>127</v>
      </c>
      <c r="C29" s="28">
        <v>-685</v>
      </c>
      <c r="D29" s="28"/>
      <c r="E29" s="28">
        <v>-45</v>
      </c>
    </row>
    <row r="30" spans="1:5" ht="15">
      <c r="A30" s="32" t="s">
        <v>128</v>
      </c>
      <c r="C30" s="29">
        <f>SUM(C23:C29)</f>
        <v>-2827</v>
      </c>
      <c r="D30" s="28"/>
      <c r="E30" s="29">
        <f>SUM(E23:E29)</f>
        <v>46</v>
      </c>
    </row>
    <row r="31" spans="3:5" ht="15">
      <c r="C31" s="28"/>
      <c r="D31" s="28"/>
      <c r="E31" s="28"/>
    </row>
    <row r="32" spans="1:5" ht="15">
      <c r="A32" s="27" t="s">
        <v>129</v>
      </c>
      <c r="C32" s="28"/>
      <c r="D32" s="28"/>
      <c r="E32" s="28"/>
    </row>
    <row r="33" spans="1:5" ht="15">
      <c r="A33" s="32" t="s">
        <v>130</v>
      </c>
      <c r="C33" s="28">
        <v>-891</v>
      </c>
      <c r="D33" s="28"/>
      <c r="E33" s="28">
        <v>-2849</v>
      </c>
    </row>
    <row r="34" spans="1:5" ht="15">
      <c r="A34" s="32" t="s">
        <v>131</v>
      </c>
      <c r="C34" s="28">
        <v>-1875</v>
      </c>
      <c r="D34" s="28"/>
      <c r="E34" s="28">
        <v>-1875</v>
      </c>
    </row>
    <row r="35" spans="1:5" ht="15">
      <c r="A35" t="s">
        <v>273</v>
      </c>
      <c r="C35" s="28">
        <v>-10000</v>
      </c>
      <c r="D35" s="28"/>
      <c r="E35" s="28">
        <v>0</v>
      </c>
    </row>
    <row r="36" spans="1:5" ht="15">
      <c r="A36" s="32" t="s">
        <v>132</v>
      </c>
      <c r="C36" s="28">
        <v>-2531</v>
      </c>
      <c r="D36" s="28"/>
      <c r="E36" s="28">
        <v>-2755</v>
      </c>
    </row>
    <row r="37" spans="1:5" ht="15">
      <c r="A37" s="32" t="s">
        <v>133</v>
      </c>
      <c r="C37" s="28">
        <v>-4200</v>
      </c>
      <c r="D37" s="28"/>
      <c r="E37" s="28">
        <v>-191</v>
      </c>
    </row>
    <row r="38" spans="1:5" ht="15">
      <c r="A38" s="32" t="s">
        <v>134</v>
      </c>
      <c r="C38" s="29">
        <f>SUM(C32:C37)</f>
        <v>-19497</v>
      </c>
      <c r="D38" s="28"/>
      <c r="E38" s="29">
        <f>SUM(E32:E37)</f>
        <v>-7670</v>
      </c>
    </row>
    <row r="39" spans="3:5" ht="15">
      <c r="C39" s="28"/>
      <c r="D39" s="28"/>
      <c r="E39" s="28"/>
    </row>
    <row r="40" spans="1:5" ht="15">
      <c r="A40" s="32" t="s">
        <v>135</v>
      </c>
      <c r="C40" s="28">
        <f>C21+C30+C38</f>
        <v>-7461</v>
      </c>
      <c r="D40" s="28"/>
      <c r="E40" s="28">
        <f>E21+E30+E38</f>
        <v>31264</v>
      </c>
    </row>
    <row r="41" spans="1:5" ht="15">
      <c r="A41" s="32" t="s">
        <v>136</v>
      </c>
      <c r="C41" s="28">
        <v>137956</v>
      </c>
      <c r="D41" s="28"/>
      <c r="E41" s="28">
        <v>124452</v>
      </c>
    </row>
    <row r="42" spans="1:5" ht="15.75" thickBot="1">
      <c r="A42" s="32" t="s">
        <v>137</v>
      </c>
      <c r="C42" s="31">
        <f>SUM(C39:C41)</f>
        <v>130495</v>
      </c>
      <c r="D42" s="28"/>
      <c r="E42" s="31">
        <f>SUM(E39:E41)</f>
        <v>155716</v>
      </c>
    </row>
    <row r="43" spans="1:5" ht="15">
      <c r="A43" s="32" t="s">
        <v>138</v>
      </c>
      <c r="C43" s="28"/>
      <c r="D43" s="28"/>
      <c r="E43" s="28"/>
    </row>
    <row r="44" spans="1:5" ht="15">
      <c r="A44" s="32" t="s">
        <v>64</v>
      </c>
      <c r="C44" s="28">
        <v>143114</v>
      </c>
      <c r="D44" s="28"/>
      <c r="E44" s="28">
        <v>167339</v>
      </c>
    </row>
    <row r="45" spans="1:5" ht="15">
      <c r="A45" s="32" t="s">
        <v>139</v>
      </c>
      <c r="C45" s="28"/>
      <c r="D45" s="28"/>
      <c r="E45" s="28"/>
    </row>
    <row r="46" spans="1:5" ht="15">
      <c r="A46" s="32" t="s">
        <v>140</v>
      </c>
      <c r="C46" s="28">
        <v>-12619</v>
      </c>
      <c r="D46" s="28"/>
      <c r="E46" s="28">
        <v>-11623</v>
      </c>
    </row>
    <row r="47" spans="3:5" ht="15.75" thickBot="1">
      <c r="C47" s="31">
        <f>SUM(C43:C46)</f>
        <v>130495</v>
      </c>
      <c r="D47" s="28"/>
      <c r="E47" s="31">
        <f>SUM(E43:E46)</f>
        <v>155716</v>
      </c>
    </row>
    <row r="48" spans="3:5" ht="15">
      <c r="C48" s="28"/>
      <c r="D48" s="28"/>
      <c r="E48" s="28"/>
    </row>
    <row r="49" ht="15">
      <c r="G49" s="46"/>
    </row>
    <row r="50" ht="15">
      <c r="G50" s="46"/>
    </row>
    <row r="51" ht="15"/>
    <row r="52" ht="15"/>
  </sheetData>
  <sheetProtection/>
  <mergeCells count="1">
    <mergeCell ref="C6:E6"/>
  </mergeCells>
  <printOptions/>
  <pageMargins left="0.7" right="0.45" top="0.75" bottom="0.5" header="0.3" footer="0.3"/>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K137"/>
  <sheetViews>
    <sheetView zoomScalePageLayoutView="0" workbookViewId="0" topLeftCell="A1">
      <selection activeCell="A1" sqref="A1"/>
    </sheetView>
  </sheetViews>
  <sheetFormatPr defaultColWidth="9.140625" defaultRowHeight="15"/>
  <cols>
    <col min="1" max="1" width="3.7109375" style="48" customWidth="1"/>
    <col min="2" max="2" width="2.8515625" style="48" customWidth="1"/>
    <col min="3" max="4" width="9.140625" style="48" customWidth="1"/>
    <col min="5" max="5" width="20.28125" style="48" customWidth="1"/>
    <col min="6" max="9" width="11.7109375" style="48" customWidth="1"/>
    <col min="10" max="10" width="15.140625" style="48" customWidth="1"/>
    <col min="11" max="16384" width="9.140625" style="48" customWidth="1"/>
  </cols>
  <sheetData>
    <row r="1" ht="12.75">
      <c r="A1" s="47" t="s">
        <v>0</v>
      </c>
    </row>
    <row r="2" spans="1:11" ht="12.75">
      <c r="A2" s="48" t="s">
        <v>1</v>
      </c>
      <c r="K2" s="49"/>
    </row>
    <row r="3" ht="12.75">
      <c r="A3" s="47" t="s">
        <v>141</v>
      </c>
    </row>
    <row r="4" ht="12.75">
      <c r="A4" s="47"/>
    </row>
    <row r="5" ht="12.75"/>
    <row r="6" ht="12.75">
      <c r="A6" s="47"/>
    </row>
    <row r="7" spans="1:2" ht="12.75">
      <c r="A7" s="47" t="s">
        <v>142</v>
      </c>
      <c r="B7" s="47" t="s">
        <v>143</v>
      </c>
    </row>
    <row r="8" ht="12.75">
      <c r="A8" s="47"/>
    </row>
    <row r="9" ht="12.75">
      <c r="A9" s="47"/>
    </row>
    <row r="10" ht="12.75">
      <c r="A10" s="47"/>
    </row>
    <row r="11" ht="12.75">
      <c r="A11" s="47"/>
    </row>
    <row r="12" ht="12.75">
      <c r="A12" s="47"/>
    </row>
    <row r="13" ht="12.75">
      <c r="A13" s="47"/>
    </row>
    <row r="14" ht="12.75">
      <c r="A14" s="47"/>
    </row>
    <row r="15" ht="12.75">
      <c r="A15" s="47"/>
    </row>
    <row r="16" ht="9.75" customHeight="1">
      <c r="A16" s="47"/>
    </row>
    <row r="17" spans="1:2" ht="12.75">
      <c r="A17" s="47" t="s">
        <v>144</v>
      </c>
      <c r="B17" s="47" t="s">
        <v>145</v>
      </c>
    </row>
    <row r="18" ht="12.75">
      <c r="A18" s="47"/>
    </row>
    <row r="19" ht="12.75">
      <c r="A19" s="47"/>
    </row>
    <row r="20" ht="12.75">
      <c r="A20" s="47"/>
    </row>
    <row r="21" ht="12.75">
      <c r="A21" s="47"/>
    </row>
    <row r="22" ht="12.75">
      <c r="A22" s="47"/>
    </row>
    <row r="23" ht="12.75">
      <c r="A23" s="47"/>
    </row>
    <row r="24" ht="12.75">
      <c r="A24" s="47"/>
    </row>
    <row r="25" ht="12.75">
      <c r="A25" s="47"/>
    </row>
    <row r="26" spans="1:11" ht="12.75">
      <c r="A26" s="47"/>
      <c r="K26" s="48" t="s">
        <v>36</v>
      </c>
    </row>
    <row r="27" ht="12.75">
      <c r="A27" s="47"/>
    </row>
    <row r="28" spans="1:2" ht="12.75">
      <c r="A28" s="47"/>
      <c r="B28" s="50"/>
    </row>
    <row r="29" ht="12.75">
      <c r="A29" s="47"/>
    </row>
    <row r="30" ht="12.75">
      <c r="A30" s="47"/>
    </row>
    <row r="31" ht="9.75" customHeight="1">
      <c r="A31" s="47"/>
    </row>
    <row r="32" spans="1:2" ht="12.75">
      <c r="A32" s="47" t="s">
        <v>146</v>
      </c>
      <c r="B32" s="47" t="s">
        <v>147</v>
      </c>
    </row>
    <row r="33" ht="12.75"/>
    <row r="34" ht="12.75"/>
    <row r="35" spans="1:2" ht="12.75">
      <c r="A35" s="47" t="s">
        <v>20</v>
      </c>
      <c r="B35" s="47" t="s">
        <v>148</v>
      </c>
    </row>
    <row r="36" spans="1:11" ht="12.75">
      <c r="A36" s="47"/>
      <c r="B36" s="47"/>
      <c r="F36" s="97" t="s">
        <v>149</v>
      </c>
      <c r="G36" s="97"/>
      <c r="H36" s="97" t="s">
        <v>110</v>
      </c>
      <c r="I36" s="97"/>
      <c r="J36" s="51"/>
      <c r="K36" s="52"/>
    </row>
    <row r="37" spans="1:11" ht="12.75">
      <c r="A37" s="47"/>
      <c r="B37" s="47"/>
      <c r="F37" s="53" t="s">
        <v>14</v>
      </c>
      <c r="G37" s="53" t="s">
        <v>15</v>
      </c>
      <c r="H37" s="53" t="s">
        <v>14</v>
      </c>
      <c r="I37" s="53" t="s">
        <v>15</v>
      </c>
      <c r="K37" s="52"/>
    </row>
    <row r="38" spans="1:11" ht="12.75">
      <c r="A38" s="47"/>
      <c r="B38" s="47" t="s">
        <v>150</v>
      </c>
      <c r="F38" s="54" t="s">
        <v>49</v>
      </c>
      <c r="G38" s="54" t="s">
        <v>49</v>
      </c>
      <c r="H38" s="54" t="s">
        <v>49</v>
      </c>
      <c r="I38" s="54" t="s">
        <v>49</v>
      </c>
      <c r="K38" s="52"/>
    </row>
    <row r="39" ht="12.75">
      <c r="K39" s="52"/>
    </row>
    <row r="40" spans="2:11" ht="12.75">
      <c r="B40" s="48" t="s">
        <v>151</v>
      </c>
      <c r="K40" s="52"/>
    </row>
    <row r="41" spans="3:11" ht="12.75">
      <c r="C41" s="48" t="s">
        <v>152</v>
      </c>
      <c r="F41" s="55">
        <v>16294</v>
      </c>
      <c r="G41" s="55">
        <v>17730</v>
      </c>
      <c r="H41" s="55">
        <v>52584</v>
      </c>
      <c r="I41" s="55">
        <v>63996</v>
      </c>
      <c r="K41" s="52"/>
    </row>
    <row r="42" spans="3:11" ht="12.75">
      <c r="C42" s="48" t="s">
        <v>153</v>
      </c>
      <c r="F42" s="55">
        <v>2210</v>
      </c>
      <c r="G42" s="55">
        <v>2884</v>
      </c>
      <c r="H42" s="55">
        <v>14682</v>
      </c>
      <c r="I42" s="55">
        <v>9104</v>
      </c>
      <c r="K42" s="52"/>
    </row>
    <row r="43" spans="3:11" ht="12.75">
      <c r="C43" s="48" t="s">
        <v>154</v>
      </c>
      <c r="F43" s="56">
        <v>6328</v>
      </c>
      <c r="G43" s="56">
        <v>548</v>
      </c>
      <c r="H43" s="56">
        <v>25300</v>
      </c>
      <c r="I43" s="56">
        <v>4376</v>
      </c>
      <c r="K43" s="52"/>
    </row>
    <row r="44" spans="3:11" ht="12.75">
      <c r="C44" s="48" t="s">
        <v>155</v>
      </c>
      <c r="F44" s="57">
        <f>SUM(F41:F43)</f>
        <v>24832</v>
      </c>
      <c r="G44" s="57">
        <f>SUM(G41:G43)</f>
        <v>21162</v>
      </c>
      <c r="H44" s="57">
        <f>SUM(H41:H43)</f>
        <v>92566</v>
      </c>
      <c r="I44" s="57">
        <f>SUM(I41:I43)</f>
        <v>77476</v>
      </c>
      <c r="K44" s="52"/>
    </row>
    <row r="45" spans="3:11" ht="12.75">
      <c r="C45" s="48" t="s">
        <v>156</v>
      </c>
      <c r="F45" s="57">
        <v>-5813</v>
      </c>
      <c r="G45" s="57">
        <v>-33</v>
      </c>
      <c r="H45" s="57">
        <v>-20670</v>
      </c>
      <c r="I45" s="57">
        <v>-2664</v>
      </c>
      <c r="K45" s="52"/>
    </row>
    <row r="46" spans="6:11" ht="13.5" thickBot="1">
      <c r="F46" s="58">
        <f>SUM(F44:F45)</f>
        <v>19019</v>
      </c>
      <c r="G46" s="58">
        <f>SUM(G44:G45)</f>
        <v>21129</v>
      </c>
      <c r="H46" s="58">
        <f>SUM(H44:H45)</f>
        <v>71896</v>
      </c>
      <c r="I46" s="58">
        <f>SUM(I44:I45)</f>
        <v>74812</v>
      </c>
      <c r="K46" s="52"/>
    </row>
    <row r="47" spans="8:11" ht="12.75">
      <c r="H47" s="55"/>
      <c r="I47" s="57"/>
      <c r="J47" s="52"/>
      <c r="K47" s="52"/>
    </row>
    <row r="48" spans="1:10" ht="12.75">
      <c r="A48" s="47"/>
      <c r="B48" s="47"/>
      <c r="F48" s="97" t="s">
        <v>149</v>
      </c>
      <c r="G48" s="97"/>
      <c r="H48" s="97" t="s">
        <v>110</v>
      </c>
      <c r="I48" s="97"/>
      <c r="J48" s="51"/>
    </row>
    <row r="49" spans="2:9" ht="12.75">
      <c r="B49" s="47"/>
      <c r="F49" s="53" t="s">
        <v>14</v>
      </c>
      <c r="G49" s="53" t="s">
        <v>15</v>
      </c>
      <c r="H49" s="53" t="s">
        <v>14</v>
      </c>
      <c r="I49" s="53" t="s">
        <v>15</v>
      </c>
    </row>
    <row r="50" spans="2:9" ht="12.75">
      <c r="B50" s="47" t="s">
        <v>157</v>
      </c>
      <c r="F50" s="54" t="s">
        <v>49</v>
      </c>
      <c r="G50" s="54" t="s">
        <v>49</v>
      </c>
      <c r="H50" s="54" t="s">
        <v>49</v>
      </c>
      <c r="I50" s="54" t="s">
        <v>49</v>
      </c>
    </row>
    <row r="51" spans="2:8" ht="12.75">
      <c r="B51" s="48" t="s">
        <v>158</v>
      </c>
      <c r="F51" s="55"/>
      <c r="H51" s="55"/>
    </row>
    <row r="52" spans="3:9" ht="12.75">
      <c r="C52" s="48" t="s">
        <v>152</v>
      </c>
      <c r="F52" s="55">
        <v>7878</v>
      </c>
      <c r="G52" s="55">
        <v>9056</v>
      </c>
      <c r="H52" s="55">
        <v>24391</v>
      </c>
      <c r="I52" s="55">
        <v>31828</v>
      </c>
    </row>
    <row r="53" spans="3:9" ht="12.75">
      <c r="C53" s="48" t="s">
        <v>153</v>
      </c>
      <c r="F53" s="55">
        <v>2000</v>
      </c>
      <c r="G53" s="55">
        <v>522</v>
      </c>
      <c r="H53" s="55">
        <v>8797</v>
      </c>
      <c r="I53" s="55">
        <v>1810</v>
      </c>
    </row>
    <row r="54" spans="3:9" ht="12.75">
      <c r="C54" s="48" t="s">
        <v>154</v>
      </c>
      <c r="F54" s="56">
        <v>5446</v>
      </c>
      <c r="G54" s="56">
        <v>-196</v>
      </c>
      <c r="H54" s="56">
        <v>22026</v>
      </c>
      <c r="I54" s="56">
        <v>3017</v>
      </c>
    </row>
    <row r="55" spans="6:9" ht="12.75">
      <c r="F55" s="57">
        <f>SUM(F52:F54)</f>
        <v>15324</v>
      </c>
      <c r="G55" s="57">
        <f>SUM(G52:G54)</f>
        <v>9382</v>
      </c>
      <c r="H55" s="57">
        <f>SUM(H52:H54)</f>
        <v>55214</v>
      </c>
      <c r="I55" s="57">
        <f>SUM(I52:I54)</f>
        <v>36655</v>
      </c>
    </row>
    <row r="56" spans="3:9" ht="12.75">
      <c r="C56" s="48" t="s">
        <v>156</v>
      </c>
      <c r="F56" s="57">
        <v>-5780</v>
      </c>
      <c r="G56" s="57">
        <v>0</v>
      </c>
      <c r="H56" s="57">
        <v>-20571</v>
      </c>
      <c r="I56" s="57">
        <v>-2565</v>
      </c>
    </row>
    <row r="57" spans="3:9" ht="12.75">
      <c r="C57" s="48" t="s">
        <v>159</v>
      </c>
      <c r="F57" s="57">
        <v>0</v>
      </c>
      <c r="G57" s="57">
        <v>0</v>
      </c>
      <c r="H57" s="57">
        <v>-1</v>
      </c>
      <c r="I57" s="57">
        <v>0</v>
      </c>
    </row>
    <row r="58" spans="6:9" ht="13.5" thickBot="1">
      <c r="F58" s="58">
        <f>SUM(F55:F57)</f>
        <v>9544</v>
      </c>
      <c r="G58" s="58">
        <f>SUM(G55:G57)</f>
        <v>9382</v>
      </c>
      <c r="H58" s="58">
        <f>SUM(H55:H57)</f>
        <v>34642</v>
      </c>
      <c r="I58" s="58">
        <f>SUM(I55:I57)</f>
        <v>34090</v>
      </c>
    </row>
    <row r="59" spans="9:11" ht="12.75">
      <c r="I59" s="57"/>
      <c r="J59" s="57"/>
      <c r="K59" s="55"/>
    </row>
    <row r="60" ht="12.75"/>
    <row r="61" ht="12.75"/>
    <row r="62" ht="12.75"/>
    <row r="63" ht="12.75"/>
    <row r="64" spans="1:2" ht="12.75">
      <c r="A64" s="47" t="s">
        <v>160</v>
      </c>
      <c r="B64" s="47" t="s">
        <v>264</v>
      </c>
    </row>
    <row r="65" spans="1:2" ht="12.75">
      <c r="A65" s="47"/>
      <c r="B65" s="47"/>
    </row>
    <row r="66" ht="12.75"/>
    <row r="67" ht="12.75"/>
    <row r="68" spans="1:2" ht="12.75">
      <c r="A68" s="47" t="s">
        <v>161</v>
      </c>
      <c r="B68" s="47" t="s">
        <v>265</v>
      </c>
    </row>
    <row r="69" ht="12.75"/>
    <row r="70" ht="12.75"/>
    <row r="71" spans="1:2" ht="12.75">
      <c r="A71" s="47" t="s">
        <v>162</v>
      </c>
      <c r="B71" s="47" t="s">
        <v>163</v>
      </c>
    </row>
    <row r="72" ht="12.75"/>
    <row r="73" ht="12.75"/>
    <row r="74" ht="12.75"/>
    <row r="75" ht="9.75" customHeight="1"/>
    <row r="76" spans="1:2" ht="12.75">
      <c r="A76" s="47" t="s">
        <v>164</v>
      </c>
      <c r="B76" s="47" t="s">
        <v>165</v>
      </c>
    </row>
    <row r="77" spans="1:2" ht="12.75">
      <c r="A77" s="47"/>
      <c r="B77" s="47"/>
    </row>
    <row r="78" spans="1:2" ht="12.75">
      <c r="A78" s="47"/>
      <c r="B78" s="47"/>
    </row>
    <row r="79" spans="1:2" ht="12.75">
      <c r="A79" s="47"/>
      <c r="B79" s="47"/>
    </row>
    <row r="80" spans="1:2" ht="12.75">
      <c r="A80" s="47"/>
      <c r="B80" s="47"/>
    </row>
    <row r="81" spans="1:2" ht="12.75">
      <c r="A81" s="47" t="s">
        <v>166</v>
      </c>
      <c r="B81" s="47" t="s">
        <v>167</v>
      </c>
    </row>
    <row r="82" ht="12.75"/>
    <row r="83" ht="12.75"/>
    <row r="84" ht="12.75"/>
    <row r="85" spans="1:2" ht="12.75">
      <c r="A85" s="47" t="s">
        <v>168</v>
      </c>
      <c r="B85" s="47" t="s">
        <v>169</v>
      </c>
    </row>
    <row r="86" ht="12.75"/>
    <row r="87" ht="12.75"/>
    <row r="88" ht="12.75"/>
    <row r="89" spans="1:2" ht="12.75">
      <c r="A89" s="47" t="s">
        <v>170</v>
      </c>
      <c r="B89" s="47" t="s">
        <v>171</v>
      </c>
    </row>
    <row r="90" ht="12.75"/>
    <row r="91" ht="12.75"/>
    <row r="92" spans="1:2" ht="12.75">
      <c r="A92" s="47" t="s">
        <v>172</v>
      </c>
      <c r="B92" s="47" t="s">
        <v>173</v>
      </c>
    </row>
    <row r="93" ht="12.75"/>
    <row r="94" ht="12.75"/>
    <row r="95" spans="8:9" ht="12.75">
      <c r="H95" s="54" t="s">
        <v>174</v>
      </c>
      <c r="I95" s="54" t="s">
        <v>174</v>
      </c>
    </row>
    <row r="96" spans="8:9" ht="12.75">
      <c r="H96" s="53" t="s">
        <v>14</v>
      </c>
      <c r="I96" s="59" t="s">
        <v>48</v>
      </c>
    </row>
    <row r="97" spans="8:9" ht="12.75">
      <c r="H97" s="54" t="s">
        <v>49</v>
      </c>
      <c r="I97" s="54" t="s">
        <v>49</v>
      </c>
    </row>
    <row r="98" ht="12.75">
      <c r="I98" s="54"/>
    </row>
    <row r="99" spans="2:9" ht="13.5" thickBot="1">
      <c r="B99" s="48" t="s">
        <v>175</v>
      </c>
      <c r="C99" s="48" t="s">
        <v>176</v>
      </c>
      <c r="H99" s="60">
        <v>37044</v>
      </c>
      <c r="I99" s="60">
        <v>44146</v>
      </c>
    </row>
    <row r="100" spans="8:9" ht="12.75">
      <c r="H100" s="57"/>
      <c r="I100" s="57"/>
    </row>
    <row r="101" spans="2:9" ht="13.5" thickBot="1">
      <c r="B101" s="48" t="s">
        <v>177</v>
      </c>
      <c r="C101" s="48" t="s">
        <v>178</v>
      </c>
      <c r="H101" s="60">
        <v>4964</v>
      </c>
      <c r="I101" s="60">
        <v>7155</v>
      </c>
    </row>
    <row r="102" spans="8:9" ht="12.75">
      <c r="H102" s="57"/>
      <c r="I102" s="61"/>
    </row>
    <row r="103" spans="1:3" ht="12.75">
      <c r="A103" s="47" t="s">
        <v>179</v>
      </c>
      <c r="B103" s="47" t="s">
        <v>180</v>
      </c>
      <c r="C103" s="47"/>
    </row>
    <row r="104" ht="12.75">
      <c r="B104" s="48" t="s">
        <v>181</v>
      </c>
    </row>
    <row r="105" ht="12.75">
      <c r="B105" s="48" t="s">
        <v>182</v>
      </c>
    </row>
    <row r="107" spans="1:2" ht="12.75">
      <c r="A107" s="47" t="s">
        <v>183</v>
      </c>
      <c r="B107" s="47" t="s">
        <v>184</v>
      </c>
    </row>
    <row r="108" ht="12.75"/>
    <row r="109" ht="12.75"/>
    <row r="110" ht="12.75"/>
    <row r="111" ht="12.75"/>
    <row r="112" ht="12.75"/>
    <row r="113" ht="12.75"/>
    <row r="114" ht="12.75"/>
    <row r="115" ht="12.75"/>
    <row r="116" ht="12.75"/>
    <row r="117" ht="12.75"/>
    <row r="118" ht="12.75"/>
    <row r="119" spans="1:2" ht="12.75">
      <c r="A119" s="47"/>
      <c r="B119" s="47"/>
    </row>
    <row r="120" ht="12.75"/>
    <row r="121" ht="12.75"/>
    <row r="127" spans="1:2" ht="12.75">
      <c r="A127" s="47" t="s">
        <v>185</v>
      </c>
      <c r="B127" s="47" t="s">
        <v>186</v>
      </c>
    </row>
    <row r="128" ht="12.75">
      <c r="B128" s="48" t="s">
        <v>187</v>
      </c>
    </row>
    <row r="129" ht="12.75"/>
    <row r="130" ht="12.75"/>
    <row r="131" ht="12.75">
      <c r="B131" s="48" t="s">
        <v>188</v>
      </c>
    </row>
    <row r="132" ht="12.75"/>
    <row r="134" spans="1:2" ht="12.75">
      <c r="A134" s="47" t="s">
        <v>189</v>
      </c>
      <c r="B134" s="47" t="s">
        <v>274</v>
      </c>
    </row>
    <row r="135" ht="12.75"/>
    <row r="136" ht="12.75"/>
    <row r="137" ht="12.75">
      <c r="J137" s="62"/>
    </row>
    <row r="138" ht="12.75"/>
  </sheetData>
  <sheetProtection/>
  <mergeCells count="4">
    <mergeCell ref="F36:G36"/>
    <mergeCell ref="H36:I36"/>
    <mergeCell ref="F48:G48"/>
    <mergeCell ref="H48:I48"/>
  </mergeCells>
  <printOptions/>
  <pageMargins left="0.7" right="0.2" top="0.5" bottom="0.3" header="0.3" footer="0.3"/>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M173"/>
  <sheetViews>
    <sheetView zoomScalePageLayoutView="0" workbookViewId="0" topLeftCell="A1">
      <selection activeCell="A1" sqref="A1"/>
    </sheetView>
  </sheetViews>
  <sheetFormatPr defaultColWidth="9.140625" defaultRowHeight="15"/>
  <cols>
    <col min="1" max="1" width="4.57421875" style="66" customWidth="1"/>
    <col min="2" max="7" width="9.140625" style="66" customWidth="1"/>
    <col min="8" max="11" width="9.8515625" style="66" bestFit="1" customWidth="1"/>
    <col min="12" max="13" width="9.140625" style="66" customWidth="1"/>
    <col min="14" max="16" width="9.28125" style="66" bestFit="1" customWidth="1"/>
    <col min="17" max="16384" width="9.140625" style="66" customWidth="1"/>
  </cols>
  <sheetData>
    <row r="1" spans="1:11" ht="12.75">
      <c r="A1" s="63" t="s">
        <v>190</v>
      </c>
      <c r="B1" s="64"/>
      <c r="C1" s="65"/>
      <c r="D1" s="65"/>
      <c r="E1" s="65"/>
      <c r="F1" s="65"/>
      <c r="G1" s="65"/>
      <c r="H1" s="65"/>
      <c r="I1" s="65"/>
      <c r="J1" s="65"/>
      <c r="K1" s="65"/>
    </row>
    <row r="2" spans="1:11" ht="12.75">
      <c r="A2" s="67" t="s">
        <v>1</v>
      </c>
      <c r="B2" s="64"/>
      <c r="C2" s="65"/>
      <c r="D2" s="65"/>
      <c r="E2" s="65"/>
      <c r="F2" s="65"/>
      <c r="G2" s="65"/>
      <c r="H2" s="65"/>
      <c r="I2" s="65"/>
      <c r="J2" s="65"/>
      <c r="K2" s="65"/>
    </row>
    <row r="3" spans="1:11" ht="12.75">
      <c r="A3" s="68" t="s">
        <v>141</v>
      </c>
      <c r="B3" s="64"/>
      <c r="C3" s="65"/>
      <c r="D3" s="65"/>
      <c r="E3" s="65"/>
      <c r="F3" s="65"/>
      <c r="G3" s="65"/>
      <c r="H3" s="65"/>
      <c r="I3" s="65"/>
      <c r="J3" s="65"/>
      <c r="K3" s="65"/>
    </row>
    <row r="4" spans="1:11" ht="12.75">
      <c r="A4" s="69"/>
      <c r="B4" s="65"/>
      <c r="C4" s="65"/>
      <c r="D4" s="65"/>
      <c r="E4" s="65"/>
      <c r="F4" s="65"/>
      <c r="G4" s="65"/>
      <c r="H4" s="65"/>
      <c r="I4" s="65"/>
      <c r="J4" s="65"/>
      <c r="K4" s="65"/>
    </row>
    <row r="5" spans="1:11" ht="12.75">
      <c r="A5" s="69"/>
      <c r="B5" s="65"/>
      <c r="C5" s="65"/>
      <c r="D5" s="65"/>
      <c r="E5" s="65"/>
      <c r="F5" s="65"/>
      <c r="G5" s="65"/>
      <c r="H5" s="65"/>
      <c r="I5" s="65"/>
      <c r="J5" s="65"/>
      <c r="K5" s="65"/>
    </row>
    <row r="6" spans="1:11" ht="12.75">
      <c r="A6" s="69"/>
      <c r="B6" s="65"/>
      <c r="C6" s="65"/>
      <c r="D6" s="65"/>
      <c r="E6" s="65"/>
      <c r="F6" s="65"/>
      <c r="G6" s="65"/>
      <c r="H6" s="65"/>
      <c r="I6" s="65"/>
      <c r="J6" s="65"/>
      <c r="K6" s="65"/>
    </row>
    <row r="7" spans="1:11" ht="12.75">
      <c r="A7" s="69"/>
      <c r="B7" s="65"/>
      <c r="C7" s="65"/>
      <c r="D7" s="65"/>
      <c r="E7" s="65"/>
      <c r="F7" s="65"/>
      <c r="G7" s="65"/>
      <c r="H7" s="65"/>
      <c r="I7" s="65"/>
      <c r="J7" s="65"/>
      <c r="K7" s="65"/>
    </row>
    <row r="8" spans="1:11" ht="12.75">
      <c r="A8" s="70" t="s">
        <v>191</v>
      </c>
      <c r="B8" s="71" t="s">
        <v>192</v>
      </c>
      <c r="C8" s="67"/>
      <c r="D8" s="67"/>
      <c r="E8" s="67"/>
      <c r="F8" s="67"/>
      <c r="G8" s="67"/>
      <c r="H8" s="67"/>
      <c r="I8" s="67"/>
      <c r="J8" s="67"/>
      <c r="K8" s="67"/>
    </row>
    <row r="9" spans="1:11" ht="12.75">
      <c r="A9" s="72"/>
      <c r="B9" s="67"/>
      <c r="C9" s="67"/>
      <c r="D9" s="67"/>
      <c r="E9" s="67"/>
      <c r="F9" s="67"/>
      <c r="G9" s="67"/>
      <c r="H9" s="67"/>
      <c r="I9" s="67"/>
      <c r="J9" s="67"/>
      <c r="K9" s="67"/>
    </row>
    <row r="10" spans="1:11" ht="12.75">
      <c r="A10" s="72"/>
      <c r="B10" s="67"/>
      <c r="C10" s="67"/>
      <c r="D10" s="67"/>
      <c r="E10" s="67"/>
      <c r="F10" s="67"/>
      <c r="G10" s="67"/>
      <c r="H10" s="67"/>
      <c r="I10" s="67"/>
      <c r="J10" s="67"/>
      <c r="K10" s="67"/>
    </row>
    <row r="11" spans="1:11" ht="12.75">
      <c r="A11" s="72"/>
      <c r="B11" s="67"/>
      <c r="C11" s="67"/>
      <c r="D11" s="67"/>
      <c r="E11" s="67"/>
      <c r="F11" s="67"/>
      <c r="G11" s="67"/>
      <c r="H11" s="67"/>
      <c r="I11" s="67"/>
      <c r="J11" s="67"/>
      <c r="K11" s="67"/>
    </row>
    <row r="12" spans="1:11" ht="12.75">
      <c r="A12" s="72"/>
      <c r="B12" s="67"/>
      <c r="C12" s="67"/>
      <c r="D12" s="67"/>
      <c r="E12" s="67"/>
      <c r="F12" s="67"/>
      <c r="G12" s="67"/>
      <c r="H12" s="67"/>
      <c r="I12" s="67"/>
      <c r="J12" s="67"/>
      <c r="K12" s="67"/>
    </row>
    <row r="13" spans="1:11" ht="12.75">
      <c r="A13" s="72"/>
      <c r="B13" s="67"/>
      <c r="C13" s="67"/>
      <c r="D13" s="67"/>
      <c r="E13" s="67"/>
      <c r="F13" s="67"/>
      <c r="G13" s="67"/>
      <c r="H13" s="67"/>
      <c r="I13" s="67"/>
      <c r="J13" s="67"/>
      <c r="K13" s="67"/>
    </row>
    <row r="14" spans="1:11" ht="12.75">
      <c r="A14" s="72"/>
      <c r="B14" s="67"/>
      <c r="C14" s="67"/>
      <c r="D14" s="67"/>
      <c r="E14" s="67"/>
      <c r="F14" s="67"/>
      <c r="G14" s="67"/>
      <c r="H14" s="67"/>
      <c r="I14" s="67"/>
      <c r="J14" s="67"/>
      <c r="K14" s="67"/>
    </row>
    <row r="15" spans="1:11" ht="12.75">
      <c r="A15" s="70" t="s">
        <v>193</v>
      </c>
      <c r="B15" s="71" t="s">
        <v>194</v>
      </c>
      <c r="C15" s="67"/>
      <c r="D15" s="67"/>
      <c r="E15" s="67"/>
      <c r="F15" s="67"/>
      <c r="G15" s="67"/>
      <c r="H15" s="67"/>
      <c r="I15" s="67"/>
      <c r="J15" s="67"/>
      <c r="K15" s="67"/>
    </row>
    <row r="16" spans="1:11" ht="12.75">
      <c r="A16" s="72"/>
      <c r="B16" s="67"/>
      <c r="C16" s="67"/>
      <c r="D16" s="67"/>
      <c r="E16" s="67"/>
      <c r="F16" s="67"/>
      <c r="G16" s="67"/>
      <c r="H16" s="67"/>
      <c r="I16" s="67"/>
      <c r="J16" s="67"/>
      <c r="K16" s="67"/>
    </row>
    <row r="17" spans="1:11" ht="12.75">
      <c r="A17" s="72"/>
      <c r="B17" s="67"/>
      <c r="C17" s="67"/>
      <c r="D17" s="67"/>
      <c r="E17" s="67"/>
      <c r="F17" s="67"/>
      <c r="G17" s="67"/>
      <c r="H17" s="67"/>
      <c r="I17" s="67"/>
      <c r="J17" s="67"/>
      <c r="K17" s="67"/>
    </row>
    <row r="18" spans="1:11" ht="12.75">
      <c r="A18" s="72"/>
      <c r="B18" s="67"/>
      <c r="C18" s="67"/>
      <c r="D18" s="67"/>
      <c r="E18" s="67"/>
      <c r="F18" s="67"/>
      <c r="G18" s="67"/>
      <c r="H18" s="67"/>
      <c r="I18" s="67"/>
      <c r="J18" s="67"/>
      <c r="K18" s="67"/>
    </row>
    <row r="19" spans="1:11" ht="12.75">
      <c r="A19" s="72"/>
      <c r="B19" s="67"/>
      <c r="C19" s="67"/>
      <c r="D19" s="67"/>
      <c r="E19" s="67"/>
      <c r="F19" s="67"/>
      <c r="G19" s="67"/>
      <c r="H19" s="67"/>
      <c r="I19" s="67"/>
      <c r="J19" s="67"/>
      <c r="K19" s="67"/>
    </row>
    <row r="20" spans="1:13" ht="12.75">
      <c r="A20" s="72"/>
      <c r="B20" s="67"/>
      <c r="C20" s="67"/>
      <c r="D20" s="67"/>
      <c r="E20" s="67"/>
      <c r="F20" s="67"/>
      <c r="G20" s="67"/>
      <c r="H20" s="67"/>
      <c r="I20" s="67"/>
      <c r="J20" s="67"/>
      <c r="K20" s="67"/>
      <c r="M20" s="73"/>
    </row>
    <row r="21" spans="1:11" ht="12.75">
      <c r="A21" s="70" t="s">
        <v>195</v>
      </c>
      <c r="B21" s="71" t="s">
        <v>196</v>
      </c>
      <c r="C21" s="67"/>
      <c r="D21" s="67"/>
      <c r="E21" s="67"/>
      <c r="F21" s="67"/>
      <c r="G21" s="67"/>
      <c r="H21" s="67"/>
      <c r="I21" s="67"/>
      <c r="J21" s="67"/>
      <c r="K21" s="67"/>
    </row>
    <row r="22" spans="1:13" ht="12.75">
      <c r="A22" s="72"/>
      <c r="B22" s="67"/>
      <c r="C22" s="67"/>
      <c r="D22" s="67"/>
      <c r="E22" s="67"/>
      <c r="F22" s="67"/>
      <c r="G22" s="67"/>
      <c r="H22" s="67"/>
      <c r="I22" s="67"/>
      <c r="J22" s="67"/>
      <c r="K22" s="67"/>
      <c r="M22" s="73"/>
    </row>
    <row r="23" spans="1:11" ht="12.75">
      <c r="A23" s="72"/>
      <c r="B23" s="67"/>
      <c r="C23" s="67"/>
      <c r="D23" s="67"/>
      <c r="E23" s="67"/>
      <c r="F23" s="67"/>
      <c r="G23" s="67"/>
      <c r="H23" s="67"/>
      <c r="I23" s="67"/>
      <c r="J23" s="67"/>
      <c r="K23" s="67"/>
    </row>
    <row r="24" spans="1:11" ht="12.75">
      <c r="A24" s="72"/>
      <c r="B24" s="67"/>
      <c r="C24" s="67"/>
      <c r="D24" s="67"/>
      <c r="E24" s="67"/>
      <c r="F24" s="67"/>
      <c r="G24" s="67"/>
      <c r="H24" s="67"/>
      <c r="I24" s="67"/>
      <c r="J24" s="67"/>
      <c r="K24" s="67"/>
    </row>
    <row r="25" spans="1:11" ht="12.75">
      <c r="A25" s="70" t="s">
        <v>197</v>
      </c>
      <c r="B25" s="71" t="s">
        <v>198</v>
      </c>
      <c r="C25" s="67"/>
      <c r="D25" s="67"/>
      <c r="E25" s="67"/>
      <c r="F25" s="67"/>
      <c r="G25" s="67"/>
      <c r="H25" s="67"/>
      <c r="I25" s="67"/>
      <c r="J25" s="67"/>
      <c r="K25" s="67"/>
    </row>
    <row r="26" spans="1:11" ht="12.75">
      <c r="A26" s="72"/>
      <c r="B26" s="67"/>
      <c r="C26" s="67"/>
      <c r="D26" s="67"/>
      <c r="E26" s="67"/>
      <c r="F26" s="67"/>
      <c r="G26" s="67"/>
      <c r="H26" s="67"/>
      <c r="I26" s="67"/>
      <c r="J26" s="67"/>
      <c r="K26" s="67"/>
    </row>
    <row r="27" spans="1:11" ht="12.75">
      <c r="A27" s="72"/>
      <c r="B27" s="67"/>
      <c r="C27" s="67"/>
      <c r="D27" s="67"/>
      <c r="E27" s="67"/>
      <c r="F27" s="67"/>
      <c r="G27" s="67"/>
      <c r="H27" s="67"/>
      <c r="I27" s="67"/>
      <c r="J27" s="67"/>
      <c r="K27" s="67"/>
    </row>
    <row r="28" spans="1:11" ht="12.75">
      <c r="A28" s="72"/>
      <c r="B28" s="67"/>
      <c r="C28" s="67"/>
      <c r="D28" s="67"/>
      <c r="E28" s="67"/>
      <c r="F28" s="67"/>
      <c r="G28" s="67"/>
      <c r="H28" s="67"/>
      <c r="I28" s="67"/>
      <c r="J28" s="67"/>
      <c r="K28" s="67"/>
    </row>
    <row r="29" spans="1:11" ht="12.75">
      <c r="A29" s="70" t="s">
        <v>29</v>
      </c>
      <c r="B29" s="71" t="s">
        <v>28</v>
      </c>
      <c r="C29" s="67"/>
      <c r="D29" s="67"/>
      <c r="E29" s="67"/>
      <c r="F29" s="67"/>
      <c r="G29" s="67"/>
      <c r="H29" s="67"/>
      <c r="I29" s="67"/>
      <c r="J29" s="67"/>
      <c r="K29" s="67"/>
    </row>
    <row r="30" spans="1:11" ht="12.75">
      <c r="A30" s="70"/>
      <c r="B30" s="67" t="s">
        <v>199</v>
      </c>
      <c r="C30" s="67"/>
      <c r="D30" s="67"/>
      <c r="E30" s="67"/>
      <c r="F30" s="67"/>
      <c r="G30" s="67"/>
      <c r="H30" s="67"/>
      <c r="I30" s="67"/>
      <c r="J30" s="67"/>
      <c r="K30" s="67"/>
    </row>
    <row r="31" spans="1:11" ht="12.75">
      <c r="A31" s="72"/>
      <c r="B31" s="67"/>
      <c r="C31" s="67"/>
      <c r="D31" s="67"/>
      <c r="E31" s="67"/>
      <c r="F31" s="67"/>
      <c r="G31" s="67"/>
      <c r="H31" s="98" t="s">
        <v>200</v>
      </c>
      <c r="I31" s="98"/>
      <c r="J31" s="98" t="s">
        <v>201</v>
      </c>
      <c r="K31" s="98"/>
    </row>
    <row r="32" spans="1:11" ht="12.75">
      <c r="A32" s="72"/>
      <c r="B32" s="67"/>
      <c r="C32" s="67"/>
      <c r="D32" s="67"/>
      <c r="E32" s="67"/>
      <c r="F32" s="67"/>
      <c r="G32" s="67"/>
      <c r="H32" s="75" t="s">
        <v>14</v>
      </c>
      <c r="I32" s="75" t="s">
        <v>15</v>
      </c>
      <c r="J32" s="75" t="s">
        <v>14</v>
      </c>
      <c r="K32" s="75" t="s">
        <v>15</v>
      </c>
    </row>
    <row r="33" spans="1:11" ht="12.75">
      <c r="A33" s="72"/>
      <c r="B33" s="67"/>
      <c r="C33" s="67"/>
      <c r="D33" s="67"/>
      <c r="E33" s="67"/>
      <c r="F33" s="67"/>
      <c r="G33" s="67"/>
      <c r="H33" s="74" t="s">
        <v>202</v>
      </c>
      <c r="I33" s="74" t="s">
        <v>202</v>
      </c>
      <c r="J33" s="74" t="s">
        <v>202</v>
      </c>
      <c r="K33" s="74" t="s">
        <v>202</v>
      </c>
    </row>
    <row r="34" spans="1:11" ht="12.75">
      <c r="A34" s="72"/>
      <c r="B34" s="67"/>
      <c r="C34" s="67"/>
      <c r="D34" s="67"/>
      <c r="E34" s="67"/>
      <c r="F34" s="67"/>
      <c r="G34" s="67"/>
      <c r="H34" s="67"/>
      <c r="I34" s="67"/>
      <c r="J34" s="67"/>
      <c r="K34" s="67"/>
    </row>
    <row r="35" spans="1:11" ht="12.75">
      <c r="A35" s="72"/>
      <c r="B35" s="67" t="s">
        <v>203</v>
      </c>
      <c r="C35" s="67"/>
      <c r="D35" s="67"/>
      <c r="E35" s="67"/>
      <c r="F35" s="67"/>
      <c r="G35" s="67"/>
      <c r="H35" s="55">
        <v>3023</v>
      </c>
      <c r="I35" s="76">
        <v>2624</v>
      </c>
      <c r="J35" s="55">
        <v>9631</v>
      </c>
      <c r="K35" s="76">
        <v>8736</v>
      </c>
    </row>
    <row r="36" spans="1:11" ht="12.75">
      <c r="A36" s="72"/>
      <c r="B36" s="67" t="s">
        <v>204</v>
      </c>
      <c r="C36" s="67"/>
      <c r="D36" s="67"/>
      <c r="E36" s="67"/>
      <c r="F36" s="67"/>
      <c r="G36" s="67"/>
      <c r="H36" s="56">
        <v>20</v>
      </c>
      <c r="I36" s="56">
        <v>-280</v>
      </c>
      <c r="J36" s="56">
        <v>320</v>
      </c>
      <c r="K36" s="56">
        <v>110</v>
      </c>
    </row>
    <row r="37" spans="1:11" ht="12.75">
      <c r="A37" s="72"/>
      <c r="B37" s="67"/>
      <c r="C37" s="67"/>
      <c r="D37" s="67"/>
      <c r="E37" s="67"/>
      <c r="F37" s="67"/>
      <c r="G37" s="67"/>
      <c r="H37" s="77">
        <f>SUM(H34:H36)</f>
        <v>3043</v>
      </c>
      <c r="I37" s="77">
        <f>SUM(I34:I36)</f>
        <v>2344</v>
      </c>
      <c r="J37" s="77">
        <f>SUM(J34:J36)</f>
        <v>9951</v>
      </c>
      <c r="K37" s="77">
        <f>SUM(K34:K36)</f>
        <v>8846</v>
      </c>
    </row>
    <row r="38" spans="1:11" ht="12.75">
      <c r="A38" s="72"/>
      <c r="B38" s="67"/>
      <c r="C38" s="67"/>
      <c r="D38" s="67"/>
      <c r="E38" s="67"/>
      <c r="F38" s="67"/>
      <c r="G38" s="67"/>
      <c r="H38" s="67"/>
      <c r="I38" s="67"/>
      <c r="J38" s="67"/>
      <c r="K38" s="67"/>
    </row>
    <row r="39" spans="1:11" ht="12.75">
      <c r="A39" s="72"/>
      <c r="B39" s="67"/>
      <c r="C39" s="67"/>
      <c r="D39" s="67"/>
      <c r="E39" s="67"/>
      <c r="F39" s="67"/>
      <c r="G39" s="67"/>
      <c r="H39" s="67"/>
      <c r="I39" s="67"/>
      <c r="J39" s="67"/>
      <c r="K39" s="67"/>
    </row>
    <row r="40" spans="1:11" ht="12.75">
      <c r="A40" s="72"/>
      <c r="B40" s="67"/>
      <c r="C40" s="67"/>
      <c r="D40" s="67"/>
      <c r="E40" s="67"/>
      <c r="F40" s="67"/>
      <c r="G40" s="67"/>
      <c r="H40" s="67"/>
      <c r="I40" s="67"/>
      <c r="J40" s="67"/>
      <c r="K40" s="67"/>
    </row>
    <row r="41" spans="1:11" ht="12.75">
      <c r="A41" s="72"/>
      <c r="B41" s="67"/>
      <c r="C41" s="67"/>
      <c r="D41" s="67"/>
      <c r="E41" s="67"/>
      <c r="F41" s="67"/>
      <c r="G41" s="67"/>
      <c r="H41" s="67"/>
      <c r="I41" s="67"/>
      <c r="J41" s="67"/>
      <c r="K41" s="67"/>
    </row>
    <row r="42" spans="1:11" ht="12.75">
      <c r="A42" s="70" t="s">
        <v>205</v>
      </c>
      <c r="B42" s="71" t="s">
        <v>206</v>
      </c>
      <c r="C42" s="67"/>
      <c r="D42" s="67"/>
      <c r="E42" s="67"/>
      <c r="F42" s="67"/>
      <c r="G42" s="67"/>
      <c r="H42" s="67"/>
      <c r="I42" s="67"/>
      <c r="J42" s="67"/>
      <c r="K42" s="67"/>
    </row>
    <row r="43" spans="1:11" ht="12.75">
      <c r="A43" s="72"/>
      <c r="B43" s="67"/>
      <c r="C43" s="67"/>
      <c r="D43" s="67"/>
      <c r="E43" s="67"/>
      <c r="F43" s="67"/>
      <c r="G43" s="67"/>
      <c r="H43" s="67"/>
      <c r="I43" s="67"/>
      <c r="J43" s="67"/>
      <c r="K43" s="67"/>
    </row>
    <row r="44" spans="1:11" ht="12.75">
      <c r="A44" s="72"/>
      <c r="B44" s="67"/>
      <c r="C44" s="67"/>
      <c r="D44" s="67"/>
      <c r="E44" s="67"/>
      <c r="F44" s="67"/>
      <c r="G44" s="67"/>
      <c r="H44" s="67"/>
      <c r="I44" s="67"/>
      <c r="J44" s="67"/>
      <c r="K44" s="67"/>
    </row>
    <row r="45" spans="1:11" ht="12.75">
      <c r="A45" s="72"/>
      <c r="B45" s="67"/>
      <c r="C45" s="67"/>
      <c r="D45" s="67"/>
      <c r="E45" s="67"/>
      <c r="F45" s="67"/>
      <c r="G45" s="67"/>
      <c r="H45" s="67"/>
      <c r="I45" s="67"/>
      <c r="J45" s="67"/>
      <c r="K45" s="67"/>
    </row>
    <row r="46" spans="1:11" ht="12.75">
      <c r="A46" s="70" t="s">
        <v>207</v>
      </c>
      <c r="B46" s="71" t="s">
        <v>208</v>
      </c>
      <c r="C46" s="71"/>
      <c r="D46" s="67"/>
      <c r="E46" s="67"/>
      <c r="F46" s="67"/>
      <c r="G46" s="67"/>
      <c r="H46" s="67"/>
      <c r="I46" s="67"/>
      <c r="J46" s="67"/>
      <c r="K46" s="67"/>
    </row>
    <row r="47" spans="1:11" ht="12.75">
      <c r="A47" s="72"/>
      <c r="B47" s="67" t="s">
        <v>209</v>
      </c>
      <c r="C47" s="67"/>
      <c r="D47" s="67"/>
      <c r="E47" s="67"/>
      <c r="F47" s="67"/>
      <c r="G47" s="67"/>
      <c r="H47" s="67"/>
      <c r="I47" s="67"/>
      <c r="J47" s="67"/>
      <c r="K47" s="67"/>
    </row>
    <row r="48" spans="1:11" ht="12.75">
      <c r="A48" s="72"/>
      <c r="B48" s="67"/>
      <c r="C48" s="67"/>
      <c r="D48" s="67"/>
      <c r="E48" s="67"/>
      <c r="F48" s="67"/>
      <c r="G48" s="67"/>
      <c r="H48" s="67"/>
      <c r="I48" s="67"/>
      <c r="J48" s="67"/>
      <c r="K48" s="67"/>
    </row>
    <row r="49" spans="1:11" ht="12.75">
      <c r="A49" s="72"/>
      <c r="B49" s="67"/>
      <c r="C49" s="65"/>
      <c r="D49" s="65"/>
      <c r="E49" s="65"/>
      <c r="F49" s="65"/>
      <c r="G49" s="65"/>
      <c r="H49" s="65"/>
      <c r="I49" s="65"/>
      <c r="J49" s="74" t="s">
        <v>174</v>
      </c>
      <c r="K49" s="74" t="s">
        <v>174</v>
      </c>
    </row>
    <row r="50" spans="1:11" ht="12.75">
      <c r="A50" s="72"/>
      <c r="B50" s="67"/>
      <c r="C50" s="65"/>
      <c r="D50" s="65"/>
      <c r="E50" s="65"/>
      <c r="F50" s="65"/>
      <c r="G50" s="65"/>
      <c r="H50" s="65"/>
      <c r="I50" s="65"/>
      <c r="J50" s="75" t="s">
        <v>14</v>
      </c>
      <c r="K50" s="78" t="s">
        <v>48</v>
      </c>
    </row>
    <row r="51" spans="1:11" ht="12.75">
      <c r="A51" s="72"/>
      <c r="B51" s="67"/>
      <c r="C51" s="65"/>
      <c r="D51" s="65"/>
      <c r="E51" s="65"/>
      <c r="F51" s="65"/>
      <c r="G51" s="65"/>
      <c r="H51" s="65"/>
      <c r="I51" s="65"/>
      <c r="J51" s="74" t="s">
        <v>49</v>
      </c>
      <c r="K51" s="74" t="s">
        <v>49</v>
      </c>
    </row>
    <row r="52" spans="1:11" ht="12.75">
      <c r="A52" s="72"/>
      <c r="B52" s="67"/>
      <c r="C52" s="65"/>
      <c r="D52" s="65"/>
      <c r="E52" s="65"/>
      <c r="F52" s="65"/>
      <c r="G52" s="65"/>
      <c r="H52" s="65"/>
      <c r="I52" s="65"/>
      <c r="J52" s="65"/>
      <c r="K52" s="65"/>
    </row>
    <row r="53" spans="1:11" ht="12.75">
      <c r="A53" s="72"/>
      <c r="B53" s="67"/>
      <c r="C53" s="52" t="s">
        <v>210</v>
      </c>
      <c r="D53" s="52"/>
      <c r="E53" s="52"/>
      <c r="F53" s="52"/>
      <c r="G53" s="52"/>
      <c r="H53" s="52"/>
      <c r="I53" s="52"/>
      <c r="J53" s="79">
        <v>33000</v>
      </c>
      <c r="K53" s="80">
        <v>8656</v>
      </c>
    </row>
    <row r="54" spans="1:11" ht="12.75">
      <c r="A54" s="72"/>
      <c r="B54" s="67"/>
      <c r="C54" s="48" t="s">
        <v>211</v>
      </c>
      <c r="D54" s="48"/>
      <c r="E54" s="48"/>
      <c r="F54" s="48"/>
      <c r="G54" s="48"/>
      <c r="H54" s="48"/>
      <c r="I54" s="48"/>
      <c r="J54" s="81">
        <v>0</v>
      </c>
      <c r="K54" s="82">
        <v>66</v>
      </c>
    </row>
    <row r="55" spans="1:11" ht="12.75">
      <c r="A55" s="72"/>
      <c r="B55" s="67"/>
      <c r="C55" s="48" t="s">
        <v>212</v>
      </c>
      <c r="D55" s="52"/>
      <c r="E55" s="52"/>
      <c r="F55" s="52"/>
      <c r="G55" s="52"/>
      <c r="H55" s="52"/>
      <c r="I55" s="52"/>
      <c r="J55" s="80">
        <v>1099</v>
      </c>
      <c r="K55" s="82">
        <v>30046</v>
      </c>
    </row>
    <row r="56" spans="1:11" ht="12.75">
      <c r="A56" s="72"/>
      <c r="B56" s="67"/>
      <c r="C56" s="52" t="s">
        <v>213</v>
      </c>
      <c r="D56" s="52"/>
      <c r="E56" s="52"/>
      <c r="F56" s="52"/>
      <c r="G56" s="52"/>
      <c r="H56" s="52"/>
      <c r="I56" s="52"/>
      <c r="J56" s="79">
        <v>0</v>
      </c>
      <c r="K56" s="80">
        <v>-5000</v>
      </c>
    </row>
    <row r="57" spans="1:11" ht="12.75">
      <c r="A57" s="72"/>
      <c r="B57" s="65"/>
      <c r="C57" s="65" t="s">
        <v>214</v>
      </c>
      <c r="D57" s="65"/>
      <c r="E57" s="65"/>
      <c r="F57" s="65"/>
      <c r="G57" s="65"/>
      <c r="H57" s="65"/>
      <c r="I57" s="65"/>
      <c r="J57" s="80">
        <v>0</v>
      </c>
      <c r="K57" s="79">
        <v>-3722</v>
      </c>
    </row>
    <row r="58" spans="1:11" ht="12.75">
      <c r="A58" s="72"/>
      <c r="B58" s="67"/>
      <c r="C58" s="67" t="s">
        <v>215</v>
      </c>
      <c r="D58" s="67"/>
      <c r="E58" s="67"/>
      <c r="F58" s="67"/>
      <c r="G58" s="67"/>
      <c r="H58" s="67"/>
      <c r="I58" s="67"/>
      <c r="J58" s="82">
        <v>-11423</v>
      </c>
      <c r="K58" s="82">
        <v>2954</v>
      </c>
    </row>
    <row r="59" spans="1:11" ht="13.5" thickBot="1">
      <c r="A59" s="72"/>
      <c r="B59" s="67"/>
      <c r="C59" s="67" t="s">
        <v>216</v>
      </c>
      <c r="D59" s="67"/>
      <c r="E59" s="67"/>
      <c r="F59" s="67"/>
      <c r="G59" s="67"/>
      <c r="H59" s="67"/>
      <c r="I59" s="67"/>
      <c r="J59" s="83">
        <f>SUM(J53:J58)</f>
        <v>22676</v>
      </c>
      <c r="K59" s="83">
        <f>SUM(K53:K58)</f>
        <v>33000</v>
      </c>
    </row>
    <row r="60" spans="1:11" ht="12.75">
      <c r="A60" s="72"/>
      <c r="B60" s="67"/>
      <c r="C60" s="67"/>
      <c r="D60" s="67"/>
      <c r="E60" s="67"/>
      <c r="F60" s="67"/>
      <c r="G60" s="67"/>
      <c r="H60" s="67"/>
      <c r="I60" s="67"/>
      <c r="J60" s="67"/>
      <c r="K60" s="67"/>
    </row>
    <row r="61" spans="1:11" ht="12.75">
      <c r="A61" s="72"/>
      <c r="B61" s="67"/>
      <c r="C61" s="67"/>
      <c r="D61" s="67"/>
      <c r="E61" s="67"/>
      <c r="F61" s="67"/>
      <c r="G61" s="67"/>
      <c r="H61" s="67"/>
      <c r="I61" s="67"/>
      <c r="J61" s="67"/>
      <c r="K61" s="67"/>
    </row>
    <row r="62" spans="1:11" ht="12.75">
      <c r="A62" s="70" t="s">
        <v>217</v>
      </c>
      <c r="B62" s="71" t="s">
        <v>218</v>
      </c>
      <c r="C62" s="67"/>
      <c r="D62" s="67"/>
      <c r="E62" s="67"/>
      <c r="F62" s="67"/>
      <c r="G62" s="67"/>
      <c r="H62" s="67"/>
      <c r="I62" s="67"/>
      <c r="J62" s="67"/>
      <c r="K62" s="67"/>
    </row>
    <row r="63" spans="1:11" ht="12.75">
      <c r="A63" s="72"/>
      <c r="B63" s="67"/>
      <c r="C63" s="67"/>
      <c r="D63" s="67"/>
      <c r="E63" s="67"/>
      <c r="F63" s="67"/>
      <c r="G63" s="67"/>
      <c r="H63" s="67"/>
      <c r="I63" s="67"/>
      <c r="J63" s="67"/>
      <c r="K63" s="67"/>
    </row>
    <row r="64" spans="1:11" ht="12.75">
      <c r="A64" s="72"/>
      <c r="B64" s="67"/>
      <c r="C64" s="67"/>
      <c r="D64" s="67"/>
      <c r="E64" s="67"/>
      <c r="F64" s="67"/>
      <c r="G64" s="67"/>
      <c r="H64" s="67"/>
      <c r="I64" s="67"/>
      <c r="J64" s="67"/>
      <c r="K64" s="67"/>
    </row>
    <row r="65" spans="1:11" ht="12.75">
      <c r="A65" s="72"/>
      <c r="B65" s="67"/>
      <c r="C65" s="67"/>
      <c r="D65" s="67"/>
      <c r="E65" s="67"/>
      <c r="F65" s="67"/>
      <c r="G65" s="67"/>
      <c r="H65" s="67"/>
      <c r="I65" s="67"/>
      <c r="J65" s="67"/>
      <c r="K65" s="67"/>
    </row>
    <row r="66" spans="1:11" ht="12.75">
      <c r="A66" s="72"/>
      <c r="B66" s="67"/>
      <c r="C66" s="67"/>
      <c r="D66" s="67"/>
      <c r="E66" s="67"/>
      <c r="F66" s="67"/>
      <c r="G66" s="67"/>
      <c r="H66" s="67"/>
      <c r="I66" s="67"/>
      <c r="J66" s="67"/>
      <c r="K66" s="67"/>
    </row>
    <row r="67" spans="1:11" ht="12.75">
      <c r="A67" s="70" t="s">
        <v>219</v>
      </c>
      <c r="B67" s="71" t="s">
        <v>220</v>
      </c>
      <c r="C67" s="67"/>
      <c r="D67" s="67"/>
      <c r="E67" s="67"/>
      <c r="F67" s="67"/>
      <c r="G67" s="67"/>
      <c r="H67" s="67"/>
      <c r="I67" s="67"/>
      <c r="J67" s="84"/>
      <c r="K67" s="67"/>
    </row>
    <row r="68" spans="1:11" ht="12.75">
      <c r="A68" s="70"/>
      <c r="B68" s="67" t="s">
        <v>221</v>
      </c>
      <c r="C68" s="67"/>
      <c r="D68" s="67"/>
      <c r="E68" s="67"/>
      <c r="F68" s="67"/>
      <c r="G68" s="67"/>
      <c r="H68" s="67"/>
      <c r="I68" s="67"/>
      <c r="J68" s="67"/>
      <c r="K68" s="67"/>
    </row>
    <row r="69" spans="1:11" ht="12.75">
      <c r="A69" s="72"/>
      <c r="B69" s="67"/>
      <c r="C69" s="67"/>
      <c r="D69" s="67"/>
      <c r="E69" s="67"/>
      <c r="F69" s="67"/>
      <c r="G69" s="67"/>
      <c r="H69" s="67"/>
      <c r="I69" s="67"/>
      <c r="J69" s="67"/>
      <c r="K69" s="67"/>
    </row>
    <row r="70" spans="1:11" ht="12.75">
      <c r="A70" s="70" t="s">
        <v>222</v>
      </c>
      <c r="B70" s="71" t="s">
        <v>223</v>
      </c>
      <c r="C70" s="67"/>
      <c r="D70" s="67"/>
      <c r="E70" s="67"/>
      <c r="F70" s="67"/>
      <c r="G70" s="67"/>
      <c r="H70" s="67"/>
      <c r="I70" s="67"/>
      <c r="J70" s="67"/>
      <c r="K70" s="67"/>
    </row>
    <row r="71" spans="1:11" ht="12.75">
      <c r="A71" s="72"/>
      <c r="B71" s="67"/>
      <c r="C71" s="67"/>
      <c r="D71" s="67"/>
      <c r="E71" s="67"/>
      <c r="F71" s="67"/>
      <c r="G71" s="67"/>
      <c r="H71" s="67"/>
      <c r="I71" s="67"/>
      <c r="J71" s="74" t="s">
        <v>174</v>
      </c>
      <c r="K71" s="74" t="s">
        <v>174</v>
      </c>
    </row>
    <row r="72" spans="1:11" ht="12.75">
      <c r="A72" s="72"/>
      <c r="B72" s="67"/>
      <c r="C72" s="67"/>
      <c r="D72" s="67"/>
      <c r="E72" s="67"/>
      <c r="F72" s="67"/>
      <c r="G72" s="67"/>
      <c r="H72" s="67"/>
      <c r="I72" s="67"/>
      <c r="J72" s="75" t="s">
        <v>14</v>
      </c>
      <c r="K72" s="78" t="s">
        <v>48</v>
      </c>
    </row>
    <row r="73" spans="1:11" ht="12.75">
      <c r="A73" s="72" t="s">
        <v>224</v>
      </c>
      <c r="B73" s="85" t="s">
        <v>225</v>
      </c>
      <c r="C73" s="67"/>
      <c r="D73" s="67"/>
      <c r="E73" s="67"/>
      <c r="F73" s="67"/>
      <c r="G73" s="67"/>
      <c r="H73" s="67"/>
      <c r="I73" s="67"/>
      <c r="J73" s="74" t="s">
        <v>49</v>
      </c>
      <c r="K73" s="74" t="s">
        <v>49</v>
      </c>
    </row>
    <row r="74" spans="1:11" ht="12.75">
      <c r="A74" s="72"/>
      <c r="B74" s="67" t="s">
        <v>226</v>
      </c>
      <c r="C74" s="67"/>
      <c r="D74" s="67"/>
      <c r="E74" s="67"/>
      <c r="F74" s="67"/>
      <c r="G74" s="67"/>
      <c r="H74" s="67"/>
      <c r="I74" s="67"/>
      <c r="J74" s="67"/>
      <c r="K74" s="67"/>
    </row>
    <row r="75" spans="1:11" ht="12.75">
      <c r="A75" s="72"/>
      <c r="B75" s="67"/>
      <c r="C75" s="67" t="s">
        <v>227</v>
      </c>
      <c r="D75" s="67"/>
      <c r="E75" s="67"/>
      <c r="F75" s="67"/>
      <c r="G75" s="67"/>
      <c r="H75" s="67"/>
      <c r="I75" s="67"/>
      <c r="J75" s="86">
        <v>81</v>
      </c>
      <c r="K75" s="86">
        <v>283</v>
      </c>
    </row>
    <row r="76" spans="1:11" ht="12.75">
      <c r="A76" s="72"/>
      <c r="B76" s="67"/>
      <c r="C76" s="67" t="s">
        <v>228</v>
      </c>
      <c r="D76" s="67"/>
      <c r="E76" s="67"/>
      <c r="F76" s="67"/>
      <c r="G76" s="67"/>
      <c r="H76" s="67"/>
      <c r="I76" s="67"/>
      <c r="J76" s="86">
        <v>12000</v>
      </c>
      <c r="K76" s="86">
        <v>12000</v>
      </c>
    </row>
    <row r="77" spans="1:11" ht="12.75">
      <c r="A77" s="72"/>
      <c r="B77" s="67"/>
      <c r="C77" s="48" t="s">
        <v>229</v>
      </c>
      <c r="D77" s="48"/>
      <c r="E77" s="48"/>
      <c r="F77" s="48"/>
      <c r="G77" s="48"/>
      <c r="H77" s="48"/>
      <c r="I77" s="48"/>
      <c r="J77" s="56">
        <v>5000</v>
      </c>
      <c r="K77" s="87">
        <v>5000</v>
      </c>
    </row>
    <row r="78" spans="1:11" ht="12.75">
      <c r="A78" s="72"/>
      <c r="B78" s="67"/>
      <c r="C78" s="48"/>
      <c r="D78" s="48"/>
      <c r="E78" s="48"/>
      <c r="F78" s="48"/>
      <c r="G78" s="48"/>
      <c r="H78" s="48"/>
      <c r="I78" s="48"/>
      <c r="J78" s="57">
        <f>SUM(J75:J77)</f>
        <v>17081</v>
      </c>
      <c r="K78" s="86">
        <f>SUM(K75:K77)</f>
        <v>17283</v>
      </c>
    </row>
    <row r="79" spans="1:11" ht="12.75">
      <c r="A79" s="72"/>
      <c r="B79" s="67" t="s">
        <v>230</v>
      </c>
      <c r="C79" s="48"/>
      <c r="D79" s="48"/>
      <c r="E79" s="48"/>
      <c r="F79" s="48"/>
      <c r="G79" s="48"/>
      <c r="H79" s="48"/>
      <c r="I79" s="48"/>
      <c r="J79" s="55"/>
      <c r="K79" s="76"/>
    </row>
    <row r="80" spans="1:11" ht="12.75">
      <c r="A80" s="72"/>
      <c r="B80" s="67"/>
      <c r="C80" s="48" t="s">
        <v>231</v>
      </c>
      <c r="D80" s="48"/>
      <c r="E80" s="48"/>
      <c r="F80" s="48"/>
      <c r="G80" s="48"/>
      <c r="H80" s="48"/>
      <c r="I80" s="48"/>
      <c r="J80" s="55">
        <v>60000</v>
      </c>
      <c r="K80" s="76">
        <v>60000</v>
      </c>
    </row>
    <row r="81" spans="1:11" ht="13.5" thickBot="1">
      <c r="A81" s="72"/>
      <c r="B81" s="67"/>
      <c r="C81" s="48"/>
      <c r="D81" s="48"/>
      <c r="E81" s="48"/>
      <c r="F81" s="48"/>
      <c r="G81" s="48"/>
      <c r="H81" s="48"/>
      <c r="I81" s="48"/>
      <c r="J81" s="58">
        <f>SUM(J78:J80)</f>
        <v>77081</v>
      </c>
      <c r="K81" s="88">
        <f>SUM(K78:K80)</f>
        <v>77283</v>
      </c>
    </row>
    <row r="82" spans="1:11" ht="12.75">
      <c r="A82" s="72"/>
      <c r="B82" s="67"/>
      <c r="C82" s="48"/>
      <c r="D82" s="48"/>
      <c r="E82" s="48"/>
      <c r="F82" s="48"/>
      <c r="G82" s="48"/>
      <c r="H82" s="48"/>
      <c r="I82" s="48"/>
      <c r="J82" s="57"/>
      <c r="K82" s="86"/>
    </row>
    <row r="83" spans="1:11" ht="12.75">
      <c r="A83" s="72" t="s">
        <v>232</v>
      </c>
      <c r="B83" s="85" t="s">
        <v>233</v>
      </c>
      <c r="C83" s="48"/>
      <c r="D83" s="48"/>
      <c r="E83" s="48"/>
      <c r="F83" s="48"/>
      <c r="G83" s="48"/>
      <c r="H83" s="48"/>
      <c r="I83" s="48"/>
      <c r="J83" s="55"/>
      <c r="K83" s="76"/>
    </row>
    <row r="84" spans="1:11" ht="12.75">
      <c r="A84" s="72"/>
      <c r="B84" s="67" t="s">
        <v>226</v>
      </c>
      <c r="C84" s="48"/>
      <c r="D84" s="48"/>
      <c r="E84" s="48"/>
      <c r="F84" s="48"/>
      <c r="G84" s="48"/>
      <c r="H84" s="48"/>
      <c r="I84" s="48"/>
      <c r="J84" s="55"/>
      <c r="K84" s="76"/>
    </row>
    <row r="85" spans="1:11" ht="12.75">
      <c r="A85" s="72"/>
      <c r="B85" s="67"/>
      <c r="C85" s="48" t="s">
        <v>227</v>
      </c>
      <c r="D85" s="48"/>
      <c r="E85" s="48"/>
      <c r="F85" s="48"/>
      <c r="G85" s="48"/>
      <c r="H85" s="48"/>
      <c r="I85" s="48"/>
      <c r="J85" s="55">
        <v>734</v>
      </c>
      <c r="K85" s="76">
        <v>364</v>
      </c>
    </row>
    <row r="86" spans="1:11" ht="12.75">
      <c r="A86" s="72"/>
      <c r="B86" s="67"/>
      <c r="C86" s="48" t="s">
        <v>229</v>
      </c>
      <c r="D86" s="48"/>
      <c r="E86" s="48"/>
      <c r="F86" s="48"/>
      <c r="G86" s="48"/>
      <c r="H86" s="48"/>
      <c r="I86" s="48"/>
      <c r="J86" s="55">
        <v>40000</v>
      </c>
      <c r="K86" s="76">
        <v>40000</v>
      </c>
    </row>
    <row r="87" spans="1:11" ht="12.75">
      <c r="A87" s="72"/>
      <c r="B87" s="67"/>
      <c r="C87" s="48"/>
      <c r="D87" s="48"/>
      <c r="E87" s="48"/>
      <c r="F87" s="48"/>
      <c r="G87" s="48"/>
      <c r="H87" s="48"/>
      <c r="I87" s="48"/>
      <c r="J87" s="89">
        <f>SUM(J85:J86)</f>
        <v>40734</v>
      </c>
      <c r="K87" s="77">
        <f>SUM(K85:K86)</f>
        <v>40364</v>
      </c>
    </row>
    <row r="88" spans="1:11" ht="13.5" thickBot="1">
      <c r="A88" s="72"/>
      <c r="B88" s="67" t="s">
        <v>234</v>
      </c>
      <c r="C88" s="67"/>
      <c r="D88" s="67"/>
      <c r="E88" s="67"/>
      <c r="F88" s="67"/>
      <c r="G88" s="67"/>
      <c r="H88" s="67"/>
      <c r="I88" s="67"/>
      <c r="J88" s="88">
        <f>J81+J87</f>
        <v>117815</v>
      </c>
      <c r="K88" s="88">
        <f>K81+K87</f>
        <v>117647</v>
      </c>
    </row>
    <row r="89" spans="1:11" ht="12.75">
      <c r="A89" s="72"/>
      <c r="B89" s="67"/>
      <c r="C89" s="67"/>
      <c r="D89" s="67"/>
      <c r="E89" s="67"/>
      <c r="F89" s="67"/>
      <c r="G89" s="67"/>
      <c r="H89" s="67"/>
      <c r="I89" s="67"/>
      <c r="J89" s="67"/>
      <c r="K89" s="67"/>
    </row>
    <row r="90" spans="1:11" ht="12.75">
      <c r="A90" s="72" t="s">
        <v>235</v>
      </c>
      <c r="B90" s="85" t="s">
        <v>236</v>
      </c>
      <c r="C90" s="67"/>
      <c r="D90" s="67"/>
      <c r="E90" s="67"/>
      <c r="F90" s="67"/>
      <c r="G90" s="67"/>
      <c r="H90" s="67"/>
      <c r="I90" s="67"/>
      <c r="J90" s="67"/>
      <c r="K90" s="67"/>
    </row>
    <row r="91" spans="1:11" ht="12.75">
      <c r="A91" s="72"/>
      <c r="B91" s="67"/>
      <c r="C91" s="67"/>
      <c r="D91" s="67"/>
      <c r="E91" s="67"/>
      <c r="F91" s="67"/>
      <c r="G91" s="67"/>
      <c r="H91" s="67"/>
      <c r="I91" s="67"/>
      <c r="J91" s="67"/>
      <c r="K91" s="67"/>
    </row>
    <row r="92" spans="1:11" ht="12.75">
      <c r="A92" s="72"/>
      <c r="B92" s="67"/>
      <c r="C92" s="67"/>
      <c r="D92" s="67"/>
      <c r="E92" s="67"/>
      <c r="F92" s="67"/>
      <c r="G92" s="67"/>
      <c r="H92" s="67"/>
      <c r="I92" s="67"/>
      <c r="J92" s="67"/>
      <c r="K92" s="67"/>
    </row>
    <row r="93" spans="1:11" ht="12.75">
      <c r="A93" s="70" t="s">
        <v>237</v>
      </c>
      <c r="B93" s="71" t="s">
        <v>238</v>
      </c>
      <c r="C93" s="71"/>
      <c r="D93" s="67"/>
      <c r="E93" s="67"/>
      <c r="F93" s="67"/>
      <c r="G93" s="67"/>
      <c r="H93" s="67"/>
      <c r="I93" s="67"/>
      <c r="J93" s="67"/>
      <c r="K93" s="67"/>
    </row>
    <row r="94" spans="1:11" ht="12.75">
      <c r="A94" s="72"/>
      <c r="B94" s="67"/>
      <c r="C94" s="67"/>
      <c r="D94" s="67"/>
      <c r="E94" s="67"/>
      <c r="F94" s="67"/>
      <c r="G94" s="67"/>
      <c r="H94" s="67"/>
      <c r="I94" s="67"/>
      <c r="J94" s="67"/>
      <c r="K94" s="67"/>
    </row>
    <row r="95" spans="1:11" ht="12.75">
      <c r="A95" s="72"/>
      <c r="B95" s="67"/>
      <c r="C95" s="67"/>
      <c r="D95" s="67"/>
      <c r="E95" s="67"/>
      <c r="F95" s="67"/>
      <c r="G95" s="67"/>
      <c r="H95" s="67"/>
      <c r="I95" s="67"/>
      <c r="J95" s="67"/>
      <c r="K95" s="67"/>
    </row>
    <row r="96" spans="1:11" ht="12.75">
      <c r="A96" s="72"/>
      <c r="B96" s="67"/>
      <c r="C96" s="67"/>
      <c r="D96" s="67"/>
      <c r="E96" s="67"/>
      <c r="F96" s="67"/>
      <c r="G96" s="67"/>
      <c r="H96" s="67"/>
      <c r="I96" s="67"/>
      <c r="J96" s="67"/>
      <c r="K96" s="67"/>
    </row>
    <row r="97" spans="1:11" ht="12.75">
      <c r="A97" s="70" t="s">
        <v>239</v>
      </c>
      <c r="B97" s="71" t="s">
        <v>240</v>
      </c>
      <c r="C97" s="67"/>
      <c r="D97" s="67"/>
      <c r="E97" s="67"/>
      <c r="F97" s="67"/>
      <c r="G97" s="67"/>
      <c r="H97" s="67"/>
      <c r="I97" s="67"/>
      <c r="J97" s="67"/>
      <c r="K97" s="67"/>
    </row>
    <row r="98" spans="1:11" ht="12.75">
      <c r="A98" s="72"/>
      <c r="B98" s="67"/>
      <c r="C98" s="67"/>
      <c r="D98" s="67"/>
      <c r="E98" s="67"/>
      <c r="F98" s="67"/>
      <c r="G98" s="67"/>
      <c r="H98" s="67"/>
      <c r="I98" s="67"/>
      <c r="J98" s="67"/>
      <c r="K98" s="67"/>
    </row>
    <row r="99" spans="1:11" ht="12.75">
      <c r="A99" s="72"/>
      <c r="B99" s="67"/>
      <c r="C99" s="67"/>
      <c r="D99" s="67"/>
      <c r="E99" s="67"/>
      <c r="F99" s="67"/>
      <c r="G99" s="67"/>
      <c r="H99" s="67"/>
      <c r="I99" s="67"/>
      <c r="J99" s="67"/>
      <c r="K99" s="67"/>
    </row>
    <row r="100" spans="1:11" ht="12.75">
      <c r="A100" s="72"/>
      <c r="B100" s="67" t="s">
        <v>224</v>
      </c>
      <c r="C100" s="67"/>
      <c r="D100" s="67"/>
      <c r="E100" s="67"/>
      <c r="F100" s="67"/>
      <c r="G100" s="67"/>
      <c r="H100" s="67"/>
      <c r="I100" s="67"/>
      <c r="J100" s="67"/>
      <c r="K100" s="67"/>
    </row>
    <row r="101" spans="1:11" ht="12.75">
      <c r="A101" s="72"/>
      <c r="B101" s="67"/>
      <c r="C101" s="67"/>
      <c r="D101" s="67"/>
      <c r="E101" s="67"/>
      <c r="F101" s="67"/>
      <c r="G101" s="67"/>
      <c r="H101" s="67"/>
      <c r="I101" s="67"/>
      <c r="J101" s="67"/>
      <c r="K101" s="67"/>
    </row>
    <row r="102" spans="1:11" ht="12.75">
      <c r="A102" s="72"/>
      <c r="B102" s="67"/>
      <c r="C102" s="67"/>
      <c r="D102" s="67"/>
      <c r="E102" s="67"/>
      <c r="F102" s="67"/>
      <c r="G102" s="67"/>
      <c r="H102" s="67"/>
      <c r="I102" s="67"/>
      <c r="J102" s="67"/>
      <c r="K102" s="67"/>
    </row>
    <row r="103" spans="1:11" ht="12.75">
      <c r="A103" s="72"/>
      <c r="B103" s="67"/>
      <c r="C103" s="67"/>
      <c r="D103" s="67"/>
      <c r="E103" s="67"/>
      <c r="F103" s="67"/>
      <c r="G103" s="67"/>
      <c r="H103" s="67"/>
      <c r="I103" s="67"/>
      <c r="J103" s="67"/>
      <c r="K103" s="67"/>
    </row>
    <row r="104" spans="1:11" ht="12.75">
      <c r="A104" s="72"/>
      <c r="B104" s="67"/>
      <c r="C104" s="67"/>
      <c r="D104" s="67"/>
      <c r="E104" s="67"/>
      <c r="F104" s="67"/>
      <c r="G104" s="67"/>
      <c r="H104" s="67"/>
      <c r="I104" s="67"/>
      <c r="J104" s="67"/>
      <c r="K104" s="67"/>
    </row>
    <row r="105" spans="1:11" ht="12.75">
      <c r="A105" s="72"/>
      <c r="B105" s="67"/>
      <c r="C105" s="67"/>
      <c r="D105" s="67"/>
      <c r="E105" s="67"/>
      <c r="F105" s="67"/>
      <c r="G105" s="67"/>
      <c r="H105" s="67"/>
      <c r="I105" s="67"/>
      <c r="J105" s="67"/>
      <c r="K105" s="67"/>
    </row>
    <row r="106" spans="1:11" ht="12.75">
      <c r="A106" s="72"/>
      <c r="B106" s="67" t="s">
        <v>232</v>
      </c>
      <c r="C106" s="67"/>
      <c r="D106" s="67"/>
      <c r="E106" s="67"/>
      <c r="F106" s="67"/>
      <c r="G106" s="67"/>
      <c r="H106" s="67"/>
      <c r="I106" s="67"/>
      <c r="J106" s="67"/>
      <c r="K106" s="67"/>
    </row>
    <row r="107" spans="1:11" ht="12.75">
      <c r="A107" s="72"/>
      <c r="B107" s="67"/>
      <c r="C107" s="67"/>
      <c r="D107" s="67"/>
      <c r="E107" s="67"/>
      <c r="F107" s="67"/>
      <c r="G107" s="67"/>
      <c r="H107" s="67"/>
      <c r="I107" s="67"/>
      <c r="J107" s="67"/>
      <c r="K107" s="67"/>
    </row>
    <row r="108" spans="1:11" ht="12.75">
      <c r="A108" s="72"/>
      <c r="B108" s="67"/>
      <c r="C108" s="67"/>
      <c r="D108" s="67"/>
      <c r="E108" s="67"/>
      <c r="F108" s="67"/>
      <c r="G108" s="67"/>
      <c r="H108" s="67"/>
      <c r="I108" s="67"/>
      <c r="J108" s="67"/>
      <c r="K108" s="67"/>
    </row>
    <row r="109" spans="1:11" ht="12.75">
      <c r="A109" s="72"/>
      <c r="B109" s="67"/>
      <c r="C109" s="67"/>
      <c r="D109" s="67"/>
      <c r="E109" s="67"/>
      <c r="F109" s="67"/>
      <c r="G109" s="67"/>
      <c r="H109" s="67"/>
      <c r="I109" s="67"/>
      <c r="J109" s="67"/>
      <c r="K109" s="67"/>
    </row>
    <row r="110" spans="1:11" ht="12.75">
      <c r="A110" s="72"/>
      <c r="B110" s="67"/>
      <c r="C110" s="67"/>
      <c r="D110" s="67"/>
      <c r="E110" s="67"/>
      <c r="F110" s="67"/>
      <c r="G110" s="67"/>
      <c r="H110" s="67"/>
      <c r="I110" s="67"/>
      <c r="J110" s="67"/>
      <c r="K110" s="67"/>
    </row>
    <row r="111" spans="1:11" ht="12.75">
      <c r="A111" s="72"/>
      <c r="B111" s="67"/>
      <c r="C111" s="67"/>
      <c r="D111" s="67"/>
      <c r="E111" s="67"/>
      <c r="F111" s="67"/>
      <c r="G111" s="67"/>
      <c r="H111" s="67"/>
      <c r="I111" s="67"/>
      <c r="J111" s="67"/>
      <c r="K111" s="67"/>
    </row>
    <row r="112" spans="1:11" ht="12.75">
      <c r="A112" s="72"/>
      <c r="B112" s="67"/>
      <c r="C112" s="67"/>
      <c r="D112" s="67"/>
      <c r="E112" s="67"/>
      <c r="F112" s="67"/>
      <c r="G112" s="67"/>
      <c r="H112" s="67"/>
      <c r="I112" s="67"/>
      <c r="J112" s="67"/>
      <c r="K112" s="67"/>
    </row>
    <row r="113" spans="1:11" ht="12.75">
      <c r="A113" s="72"/>
      <c r="B113" s="67"/>
      <c r="C113" s="67"/>
      <c r="D113" s="67"/>
      <c r="E113" s="67"/>
      <c r="F113" s="67"/>
      <c r="G113" s="67"/>
      <c r="H113" s="67"/>
      <c r="I113" s="67"/>
      <c r="J113" s="67"/>
      <c r="K113" s="67"/>
    </row>
    <row r="114" spans="1:11" ht="12.75">
      <c r="A114" s="72"/>
      <c r="B114" s="67"/>
      <c r="C114" s="67"/>
      <c r="D114" s="67"/>
      <c r="E114" s="67"/>
      <c r="F114" s="67"/>
      <c r="G114" s="67"/>
      <c r="H114" s="67"/>
      <c r="I114" s="67"/>
      <c r="J114" s="67"/>
      <c r="K114" s="67"/>
    </row>
    <row r="115" spans="1:11" ht="12.75">
      <c r="A115" s="72"/>
      <c r="B115" s="67"/>
      <c r="C115" s="67"/>
      <c r="D115" s="67"/>
      <c r="E115" s="67"/>
      <c r="F115" s="67"/>
      <c r="G115" s="67"/>
      <c r="H115" s="67"/>
      <c r="I115" s="67"/>
      <c r="J115" s="67"/>
      <c r="K115" s="67"/>
    </row>
    <row r="116" spans="1:11" ht="12.75">
      <c r="A116" s="72"/>
      <c r="B116" s="67"/>
      <c r="C116" s="67"/>
      <c r="D116" s="67"/>
      <c r="E116" s="67"/>
      <c r="F116" s="67"/>
      <c r="G116" s="67"/>
      <c r="H116" s="67"/>
      <c r="I116" s="67"/>
      <c r="J116" s="67"/>
      <c r="K116" s="67"/>
    </row>
    <row r="117" spans="1:11" ht="12.75">
      <c r="A117" s="72"/>
      <c r="B117" s="67"/>
      <c r="C117" s="67"/>
      <c r="D117" s="67"/>
      <c r="E117" s="67"/>
      <c r="F117" s="67"/>
      <c r="G117" s="67"/>
      <c r="H117" s="67"/>
      <c r="I117" s="67"/>
      <c r="J117" s="67"/>
      <c r="K117" s="67"/>
    </row>
    <row r="118" spans="1:11" ht="12.75">
      <c r="A118" s="72"/>
      <c r="B118" s="67"/>
      <c r="C118" s="67"/>
      <c r="D118" s="67"/>
      <c r="E118" s="67"/>
      <c r="F118" s="67"/>
      <c r="G118" s="67"/>
      <c r="H118" s="67"/>
      <c r="I118" s="67"/>
      <c r="J118" s="67"/>
      <c r="K118" s="67"/>
    </row>
    <row r="119" spans="1:11" ht="12.75">
      <c r="A119" s="72"/>
      <c r="B119" s="67"/>
      <c r="C119" s="67"/>
      <c r="D119" s="67"/>
      <c r="E119" s="67"/>
      <c r="F119" s="67"/>
      <c r="G119" s="67"/>
      <c r="H119" s="67"/>
      <c r="I119" s="67"/>
      <c r="J119" s="67"/>
      <c r="K119" s="67"/>
    </row>
    <row r="120" spans="1:11" ht="12.75">
      <c r="A120" s="72"/>
      <c r="B120" s="67"/>
      <c r="C120" s="67"/>
      <c r="D120" s="67"/>
      <c r="E120" s="67"/>
      <c r="F120" s="67"/>
      <c r="G120" s="67"/>
      <c r="H120" s="67"/>
      <c r="I120" s="67"/>
      <c r="J120" s="67"/>
      <c r="K120" s="67"/>
    </row>
    <row r="121" spans="1:11" ht="12.75">
      <c r="A121" s="72"/>
      <c r="B121" s="67"/>
      <c r="C121" s="67"/>
      <c r="D121" s="67"/>
      <c r="E121" s="67"/>
      <c r="F121" s="67"/>
      <c r="G121" s="67"/>
      <c r="H121" s="67"/>
      <c r="I121" s="67"/>
      <c r="J121" s="67"/>
      <c r="K121" s="67"/>
    </row>
    <row r="122" spans="1:11" ht="12.75">
      <c r="A122" s="72"/>
      <c r="B122" s="67"/>
      <c r="C122" s="67"/>
      <c r="D122" s="67"/>
      <c r="E122" s="67"/>
      <c r="F122" s="67"/>
      <c r="G122" s="67"/>
      <c r="H122" s="67"/>
      <c r="I122" s="67"/>
      <c r="J122" s="67"/>
      <c r="K122" s="67"/>
    </row>
    <row r="123" spans="1:11" ht="12.75">
      <c r="A123" s="70" t="s">
        <v>241</v>
      </c>
      <c r="B123" s="71" t="s">
        <v>242</v>
      </c>
      <c r="C123" s="67"/>
      <c r="D123" s="67"/>
      <c r="E123" s="67"/>
      <c r="F123" s="67"/>
      <c r="G123" s="67"/>
      <c r="H123" s="67"/>
      <c r="I123" s="67"/>
      <c r="J123" s="67"/>
      <c r="K123" s="67"/>
    </row>
    <row r="124" spans="1:11" ht="12.75">
      <c r="A124" s="72"/>
      <c r="B124" s="67"/>
      <c r="C124" s="67"/>
      <c r="D124" s="67"/>
      <c r="E124" s="67"/>
      <c r="F124" s="67"/>
      <c r="G124" s="67"/>
      <c r="H124" s="67"/>
      <c r="I124" s="67"/>
      <c r="J124" s="74" t="s">
        <v>174</v>
      </c>
      <c r="K124" s="74" t="s">
        <v>174</v>
      </c>
    </row>
    <row r="125" spans="1:11" ht="12.75">
      <c r="A125" s="72"/>
      <c r="B125" s="67" t="s">
        <v>243</v>
      </c>
      <c r="C125" s="67"/>
      <c r="D125" s="67"/>
      <c r="E125" s="67"/>
      <c r="F125" s="67"/>
      <c r="G125" s="67"/>
      <c r="H125" s="67"/>
      <c r="I125" s="67"/>
      <c r="J125" s="75" t="s">
        <v>14</v>
      </c>
      <c r="K125" s="75" t="s">
        <v>48</v>
      </c>
    </row>
    <row r="126" spans="1:11" ht="12.75">
      <c r="A126" s="72"/>
      <c r="B126" s="67"/>
      <c r="C126" s="67"/>
      <c r="D126" s="67"/>
      <c r="E126" s="67"/>
      <c r="F126" s="67"/>
      <c r="G126" s="67"/>
      <c r="H126" s="67"/>
      <c r="I126" s="67"/>
      <c r="J126" s="74" t="s">
        <v>49</v>
      </c>
      <c r="K126" s="74" t="s">
        <v>49</v>
      </c>
    </row>
    <row r="127" spans="1:11" ht="12.75">
      <c r="A127" s="72"/>
      <c r="B127" s="67"/>
      <c r="C127" s="67"/>
      <c r="D127" s="67"/>
      <c r="E127" s="67"/>
      <c r="F127" s="67"/>
      <c r="G127" s="67"/>
      <c r="H127" s="67"/>
      <c r="I127" s="67"/>
      <c r="J127" s="67"/>
      <c r="K127" s="67"/>
    </row>
    <row r="128" spans="1:11" ht="12.75">
      <c r="A128" s="72"/>
      <c r="B128" s="67" t="s">
        <v>244</v>
      </c>
      <c r="C128" s="67"/>
      <c r="D128" s="67"/>
      <c r="E128" s="67"/>
      <c r="F128" s="67"/>
      <c r="G128" s="67"/>
      <c r="H128" s="67"/>
      <c r="I128" s="67"/>
      <c r="J128" s="67"/>
      <c r="K128" s="67"/>
    </row>
    <row r="129" spans="1:11" ht="12.75">
      <c r="A129" s="72"/>
      <c r="B129" s="90" t="s">
        <v>245</v>
      </c>
      <c r="C129" s="67"/>
      <c r="D129" s="67"/>
      <c r="E129" s="67"/>
      <c r="F129" s="67"/>
      <c r="G129" s="67"/>
      <c r="H129" s="67"/>
      <c r="I129" s="67"/>
      <c r="J129" s="82">
        <v>243916</v>
      </c>
      <c r="K129" s="82">
        <v>225210</v>
      </c>
    </row>
    <row r="130" spans="1:11" ht="12.75">
      <c r="A130" s="72"/>
      <c r="B130" s="90" t="s">
        <v>246</v>
      </c>
      <c r="C130" s="67"/>
      <c r="D130" s="67"/>
      <c r="E130" s="67"/>
      <c r="F130" s="67"/>
      <c r="G130" s="67"/>
      <c r="H130" s="67"/>
      <c r="I130" s="67"/>
      <c r="J130" s="91">
        <v>-5659</v>
      </c>
      <c r="K130" s="91">
        <v>-5340</v>
      </c>
    </row>
    <row r="131" spans="1:11" ht="12.75">
      <c r="A131" s="72"/>
      <c r="B131" s="67"/>
      <c r="C131" s="67"/>
      <c r="D131" s="67"/>
      <c r="E131" s="67"/>
      <c r="F131" s="67"/>
      <c r="G131" s="67"/>
      <c r="H131" s="67"/>
      <c r="I131" s="67"/>
      <c r="J131" s="82">
        <f>SUM(J127:J130)</f>
        <v>238257</v>
      </c>
      <c r="K131" s="82">
        <f>SUM(K127:K130)</f>
        <v>219870</v>
      </c>
    </row>
    <row r="132" spans="1:11" ht="12.75">
      <c r="A132" s="72"/>
      <c r="B132" s="67" t="s">
        <v>247</v>
      </c>
      <c r="C132" s="67"/>
      <c r="D132" s="67"/>
      <c r="E132" s="67"/>
      <c r="F132" s="67"/>
      <c r="G132" s="67"/>
      <c r="H132" s="67"/>
      <c r="I132" s="67"/>
      <c r="J132" s="82"/>
      <c r="K132" s="82"/>
    </row>
    <row r="133" spans="1:11" ht="12.75">
      <c r="A133" s="72"/>
      <c r="B133" s="90" t="s">
        <v>245</v>
      </c>
      <c r="C133" s="67"/>
      <c r="D133" s="67"/>
      <c r="E133" s="67"/>
      <c r="F133" s="67"/>
      <c r="G133" s="67"/>
      <c r="H133" s="67"/>
      <c r="I133" s="67"/>
      <c r="J133" s="91">
        <v>-2008</v>
      </c>
      <c r="K133" s="91">
        <v>-2008</v>
      </c>
    </row>
    <row r="134" spans="1:11" ht="12.75">
      <c r="A134" s="72"/>
      <c r="B134" s="67"/>
      <c r="C134" s="67"/>
      <c r="D134" s="67"/>
      <c r="E134" s="67"/>
      <c r="F134" s="67"/>
      <c r="G134" s="67"/>
      <c r="H134" s="67"/>
      <c r="I134" s="67"/>
      <c r="J134" s="82">
        <f>SUM(J131:J133)</f>
        <v>236249</v>
      </c>
      <c r="K134" s="82">
        <f>SUM(K131:K133)</f>
        <v>217862</v>
      </c>
    </row>
    <row r="135" spans="1:11" ht="12.75">
      <c r="A135" s="72"/>
      <c r="B135" s="67" t="s">
        <v>248</v>
      </c>
      <c r="C135" s="67"/>
      <c r="D135" s="67"/>
      <c r="E135" s="67"/>
      <c r="F135" s="67"/>
      <c r="G135" s="67"/>
      <c r="H135" s="67"/>
      <c r="I135" s="67"/>
      <c r="J135" s="82">
        <v>-88233</v>
      </c>
      <c r="K135" s="82">
        <v>-83543</v>
      </c>
    </row>
    <row r="136" spans="1:11" ht="13.5" thickBot="1">
      <c r="A136" s="72"/>
      <c r="B136" s="67" t="s">
        <v>249</v>
      </c>
      <c r="C136" s="67"/>
      <c r="D136" s="67"/>
      <c r="E136" s="67"/>
      <c r="F136" s="67"/>
      <c r="G136" s="67"/>
      <c r="H136" s="67"/>
      <c r="I136" s="67"/>
      <c r="J136" s="83">
        <f>SUM(J134:J135)</f>
        <v>148016</v>
      </c>
      <c r="K136" s="83">
        <f>SUM(K134:K135)</f>
        <v>134319</v>
      </c>
    </row>
    <row r="137" spans="1:11" ht="12.75">
      <c r="A137" s="72"/>
      <c r="B137" s="67"/>
      <c r="C137" s="67"/>
      <c r="D137" s="67"/>
      <c r="E137" s="67"/>
      <c r="F137" s="67"/>
      <c r="G137" s="67"/>
      <c r="H137" s="67"/>
      <c r="I137" s="67"/>
      <c r="J137" s="67"/>
      <c r="K137" s="67"/>
    </row>
    <row r="138" spans="1:11" ht="12.75">
      <c r="A138" s="72"/>
      <c r="B138" s="67"/>
      <c r="C138" s="67"/>
      <c r="D138" s="67"/>
      <c r="E138" s="67"/>
      <c r="F138" s="67"/>
      <c r="G138" s="67"/>
      <c r="H138" s="67"/>
      <c r="I138" s="67"/>
      <c r="J138" s="67"/>
      <c r="K138" s="67"/>
    </row>
    <row r="139" spans="1:11" ht="12.75">
      <c r="A139" s="70" t="s">
        <v>250</v>
      </c>
      <c r="B139" s="71" t="s">
        <v>251</v>
      </c>
      <c r="C139" s="71"/>
      <c r="D139" s="67"/>
      <c r="E139" s="67"/>
      <c r="F139" s="67"/>
      <c r="G139" s="67"/>
      <c r="H139" s="67"/>
      <c r="I139" s="67"/>
      <c r="J139" s="67"/>
      <c r="K139" s="67"/>
    </row>
    <row r="140" spans="1:11" ht="12.75">
      <c r="A140" s="72"/>
      <c r="B140" s="67"/>
      <c r="C140" s="67"/>
      <c r="D140" s="67"/>
      <c r="E140" s="67"/>
      <c r="F140" s="67"/>
      <c r="G140" s="67"/>
      <c r="H140" s="67"/>
      <c r="I140" s="67"/>
      <c r="J140" s="67"/>
      <c r="K140" s="67"/>
    </row>
    <row r="141" spans="1:11" ht="12.75">
      <c r="A141" s="72"/>
      <c r="B141" s="67"/>
      <c r="C141" s="67"/>
      <c r="D141" s="67"/>
      <c r="E141" s="67"/>
      <c r="F141" s="67"/>
      <c r="G141" s="67"/>
      <c r="H141" s="67"/>
      <c r="I141" s="67"/>
      <c r="J141" s="67"/>
      <c r="K141" s="67"/>
    </row>
    <row r="142" spans="1:11" ht="12.75">
      <c r="A142" s="72"/>
      <c r="B142" s="67"/>
      <c r="C142" s="67"/>
      <c r="D142" s="67"/>
      <c r="E142" s="67"/>
      <c r="F142" s="67"/>
      <c r="G142" s="67"/>
      <c r="H142" s="67"/>
      <c r="I142" s="67"/>
      <c r="J142" s="67"/>
      <c r="K142" s="67"/>
    </row>
    <row r="143" spans="1:11" ht="12.75">
      <c r="A143" s="70" t="s">
        <v>252</v>
      </c>
      <c r="B143" s="71" t="s">
        <v>253</v>
      </c>
      <c r="C143" s="67"/>
      <c r="D143" s="67"/>
      <c r="E143" s="67"/>
      <c r="F143" s="67"/>
      <c r="G143" s="67"/>
      <c r="H143" s="67"/>
      <c r="I143" s="67"/>
      <c r="J143" s="67"/>
      <c r="K143" s="67"/>
    </row>
    <row r="144" spans="1:11" ht="12.75">
      <c r="A144" s="72"/>
      <c r="B144" s="67"/>
      <c r="C144" s="67"/>
      <c r="D144" s="67"/>
      <c r="E144" s="67"/>
      <c r="F144" s="67"/>
      <c r="G144" s="67"/>
      <c r="H144" s="67"/>
      <c r="I144" s="67"/>
      <c r="J144" s="67"/>
      <c r="K144" s="67"/>
    </row>
    <row r="145" spans="1:11" ht="12.75">
      <c r="A145" s="72"/>
      <c r="B145" s="67"/>
      <c r="C145" s="67"/>
      <c r="D145" s="67"/>
      <c r="E145" s="67"/>
      <c r="F145" s="67"/>
      <c r="G145" s="67"/>
      <c r="H145" s="67"/>
      <c r="I145" s="67"/>
      <c r="J145" s="67"/>
      <c r="K145" s="67"/>
    </row>
    <row r="146" spans="1:11" ht="12.75">
      <c r="A146" s="72"/>
      <c r="B146" s="67"/>
      <c r="C146" s="67"/>
      <c r="D146" s="67"/>
      <c r="E146" s="67"/>
      <c r="F146" s="67"/>
      <c r="G146" s="67"/>
      <c r="H146" s="67"/>
      <c r="I146" s="67"/>
      <c r="J146" s="67"/>
      <c r="K146" s="67"/>
    </row>
    <row r="147" spans="1:11" ht="12.75">
      <c r="A147" s="72"/>
      <c r="B147" s="67"/>
      <c r="C147" s="67"/>
      <c r="D147" s="67"/>
      <c r="E147" s="67"/>
      <c r="F147" s="67"/>
      <c r="G147" s="67"/>
      <c r="H147" s="67"/>
      <c r="I147" s="67"/>
      <c r="J147" s="67"/>
      <c r="K147" s="67"/>
    </row>
    <row r="148" spans="1:11" ht="12.75">
      <c r="A148" s="72"/>
      <c r="B148" s="67"/>
      <c r="C148" s="67"/>
      <c r="D148" s="67"/>
      <c r="E148" s="67"/>
      <c r="F148" s="67"/>
      <c r="G148" s="67"/>
      <c r="H148" s="98" t="s">
        <v>149</v>
      </c>
      <c r="I148" s="98"/>
      <c r="J148" s="98" t="s">
        <v>110</v>
      </c>
      <c r="K148" s="98"/>
    </row>
    <row r="149" spans="1:11" ht="12.75">
      <c r="A149" s="72"/>
      <c r="B149" s="67"/>
      <c r="C149" s="67"/>
      <c r="D149" s="67"/>
      <c r="E149" s="67"/>
      <c r="F149" s="67"/>
      <c r="G149" s="67"/>
      <c r="H149" s="75" t="s">
        <v>14</v>
      </c>
      <c r="I149" s="78" t="s">
        <v>15</v>
      </c>
      <c r="J149" s="75" t="s">
        <v>14</v>
      </c>
      <c r="K149" s="78" t="s">
        <v>15</v>
      </c>
    </row>
    <row r="150" spans="1:11" ht="12.75">
      <c r="A150" s="72"/>
      <c r="B150" s="67"/>
      <c r="C150" s="67"/>
      <c r="D150" s="67"/>
      <c r="E150" s="67"/>
      <c r="F150" s="67"/>
      <c r="G150" s="67"/>
      <c r="H150" s="75"/>
      <c r="I150" s="78"/>
      <c r="J150" s="75"/>
      <c r="K150" s="78"/>
    </row>
    <row r="151" spans="1:11" ht="12.75">
      <c r="A151" s="72"/>
      <c r="B151" s="67"/>
      <c r="C151" s="67" t="s">
        <v>254</v>
      </c>
      <c r="D151" s="67"/>
      <c r="E151" s="67"/>
      <c r="F151" s="67"/>
      <c r="G151" s="67"/>
      <c r="H151" s="67"/>
      <c r="I151" s="67"/>
      <c r="J151" s="67"/>
      <c r="K151" s="67"/>
    </row>
    <row r="152" spans="1:11" ht="13.5" thickBot="1">
      <c r="A152" s="72"/>
      <c r="B152" s="67"/>
      <c r="C152" s="67" t="s">
        <v>255</v>
      </c>
      <c r="D152" s="67"/>
      <c r="E152" s="67"/>
      <c r="F152" s="67"/>
      <c r="G152" s="67"/>
      <c r="H152" s="92">
        <v>3562</v>
      </c>
      <c r="I152" s="92">
        <v>3637</v>
      </c>
      <c r="J152" s="92">
        <v>15572</v>
      </c>
      <c r="K152" s="92">
        <v>13328</v>
      </c>
    </row>
    <row r="153" spans="1:11" ht="12.75">
      <c r="A153" s="72"/>
      <c r="B153" s="67"/>
      <c r="C153" s="67"/>
      <c r="D153" s="67"/>
      <c r="E153" s="67"/>
      <c r="F153" s="67"/>
      <c r="G153" s="67"/>
      <c r="H153" s="67"/>
      <c r="I153" s="67"/>
      <c r="J153" s="67"/>
      <c r="K153" s="67"/>
    </row>
    <row r="154" spans="1:11" ht="12.75">
      <c r="A154" s="72"/>
      <c r="B154" s="67"/>
      <c r="C154" s="67" t="s">
        <v>256</v>
      </c>
      <c r="D154" s="67"/>
      <c r="E154" s="67"/>
      <c r="F154" s="67"/>
      <c r="G154" s="67"/>
      <c r="H154" s="76"/>
      <c r="I154" s="76"/>
      <c r="J154" s="76"/>
      <c r="K154" s="76"/>
    </row>
    <row r="155" spans="1:11" ht="13.5" thickBot="1">
      <c r="A155" s="72"/>
      <c r="B155" s="67"/>
      <c r="C155" s="67" t="s">
        <v>257</v>
      </c>
      <c r="D155" s="67"/>
      <c r="E155" s="67"/>
      <c r="F155" s="67"/>
      <c r="G155" s="67"/>
      <c r="H155" s="92">
        <v>100000</v>
      </c>
      <c r="I155" s="92">
        <v>100000</v>
      </c>
      <c r="J155" s="92">
        <v>100000</v>
      </c>
      <c r="K155" s="92">
        <v>100000</v>
      </c>
    </row>
    <row r="156" spans="1:11" ht="12.75">
      <c r="A156" s="72"/>
      <c r="B156" s="67"/>
      <c r="C156" s="67"/>
      <c r="D156" s="67"/>
      <c r="E156" s="67"/>
      <c r="F156" s="67"/>
      <c r="G156" s="67"/>
      <c r="H156" s="67"/>
      <c r="I156" s="67"/>
      <c r="J156" s="67"/>
      <c r="K156" s="67"/>
    </row>
    <row r="157" spans="1:11" ht="12.75">
      <c r="A157" s="72"/>
      <c r="B157" s="67"/>
      <c r="C157" s="67"/>
      <c r="D157" s="67"/>
      <c r="E157" s="67"/>
      <c r="F157" s="67"/>
      <c r="G157" s="67"/>
      <c r="H157" s="93"/>
      <c r="I157" s="93"/>
      <c r="J157" s="93"/>
      <c r="K157" s="93"/>
    </row>
    <row r="158" spans="1:11" ht="13.5" thickBot="1">
      <c r="A158" s="72"/>
      <c r="B158" s="67"/>
      <c r="C158" s="67" t="s">
        <v>258</v>
      </c>
      <c r="D158" s="67"/>
      <c r="E158" s="67"/>
      <c r="F158" s="67"/>
      <c r="G158" s="67"/>
      <c r="H158" s="94">
        <f>H152/H155*100</f>
        <v>3.562</v>
      </c>
      <c r="I158" s="94">
        <f>I152/I155*100</f>
        <v>3.637</v>
      </c>
      <c r="J158" s="94">
        <f>J152/J155*100</f>
        <v>15.572</v>
      </c>
      <c r="K158" s="94">
        <f>K152/K155*100</f>
        <v>13.328000000000001</v>
      </c>
    </row>
    <row r="159" spans="1:11" ht="12.75">
      <c r="A159" s="72"/>
      <c r="B159" s="67"/>
      <c r="C159" s="67"/>
      <c r="D159" s="67"/>
      <c r="E159" s="67"/>
      <c r="F159" s="67"/>
      <c r="G159" s="67"/>
      <c r="H159" s="67"/>
      <c r="I159" s="67"/>
      <c r="J159" s="93"/>
      <c r="K159" s="93"/>
    </row>
    <row r="160" spans="1:11" ht="12.75">
      <c r="A160" s="70" t="s">
        <v>252</v>
      </c>
      <c r="B160" s="71" t="s">
        <v>259</v>
      </c>
      <c r="C160" s="67"/>
      <c r="D160" s="67"/>
      <c r="E160" s="67"/>
      <c r="F160" s="67"/>
      <c r="G160" s="67"/>
      <c r="H160" s="67"/>
      <c r="I160" s="67"/>
      <c r="J160" s="67"/>
      <c r="K160" s="67"/>
    </row>
    <row r="161" spans="1:11" ht="12.75">
      <c r="A161" s="72"/>
      <c r="B161" s="67"/>
      <c r="C161" s="67"/>
      <c r="D161" s="67"/>
      <c r="E161" s="67"/>
      <c r="F161" s="67"/>
      <c r="G161" s="67"/>
      <c r="H161" s="67"/>
      <c r="I161" s="67"/>
      <c r="J161" s="67"/>
      <c r="K161" s="67"/>
    </row>
    <row r="162" spans="1:11" ht="12.75">
      <c r="A162" s="72"/>
      <c r="B162" s="67"/>
      <c r="C162" s="67"/>
      <c r="D162" s="67"/>
      <c r="E162" s="67"/>
      <c r="F162" s="67"/>
      <c r="G162" s="67"/>
      <c r="H162" s="67"/>
      <c r="I162" s="67"/>
      <c r="J162" s="67"/>
      <c r="K162" s="67"/>
    </row>
    <row r="163" spans="1:11" ht="12.75">
      <c r="A163" s="72"/>
      <c r="B163" s="67"/>
      <c r="C163" s="67"/>
      <c r="D163" s="67"/>
      <c r="E163" s="67"/>
      <c r="F163" s="67"/>
      <c r="G163" s="67"/>
      <c r="H163" s="67"/>
      <c r="I163" s="67"/>
      <c r="J163" s="67"/>
      <c r="K163" s="67"/>
    </row>
    <row r="164" spans="1:11" ht="12.75">
      <c r="A164" s="72"/>
      <c r="B164" s="67"/>
      <c r="C164" s="67"/>
      <c r="D164" s="67"/>
      <c r="E164" s="67"/>
      <c r="F164" s="67"/>
      <c r="G164" s="67"/>
      <c r="H164" s="67"/>
      <c r="I164" s="67"/>
      <c r="J164" s="67"/>
      <c r="K164" s="67"/>
    </row>
    <row r="165" spans="1:11" ht="12.75">
      <c r="A165" s="67" t="s">
        <v>260</v>
      </c>
      <c r="B165" s="67"/>
      <c r="C165" s="67"/>
      <c r="D165" s="67"/>
      <c r="E165" s="67"/>
      <c r="F165" s="67"/>
      <c r="G165" s="67"/>
      <c r="H165" s="67"/>
      <c r="I165" s="67"/>
      <c r="J165" s="67"/>
      <c r="K165" s="67"/>
    </row>
    <row r="166" spans="1:11" ht="12.75">
      <c r="A166" s="67"/>
      <c r="B166" s="67"/>
      <c r="C166" s="67"/>
      <c r="D166" s="67"/>
      <c r="E166" s="67"/>
      <c r="F166" s="67"/>
      <c r="G166" s="67"/>
      <c r="H166" s="67"/>
      <c r="I166" s="67"/>
      <c r="J166" s="67"/>
      <c r="K166" s="67"/>
    </row>
    <row r="167" spans="1:11" ht="12.75">
      <c r="A167" s="67" t="s">
        <v>261</v>
      </c>
      <c r="B167" s="67"/>
      <c r="C167" s="67"/>
      <c r="D167" s="67"/>
      <c r="E167" s="67"/>
      <c r="F167" s="67"/>
      <c r="G167" s="67"/>
      <c r="H167" s="67"/>
      <c r="I167" s="67"/>
      <c r="J167" s="67"/>
      <c r="K167" s="67"/>
    </row>
    <row r="168" spans="1:11" ht="12.75">
      <c r="A168" s="67" t="s">
        <v>262</v>
      </c>
      <c r="B168" s="67"/>
      <c r="C168" s="67"/>
      <c r="D168" s="67"/>
      <c r="E168" s="67"/>
      <c r="F168" s="67"/>
      <c r="G168" s="67"/>
      <c r="H168" s="67"/>
      <c r="I168" s="67"/>
      <c r="J168" s="67"/>
      <c r="K168" s="67"/>
    </row>
    <row r="169" spans="1:11" ht="12.75">
      <c r="A169" s="72"/>
      <c r="B169" s="67"/>
      <c r="C169" s="67"/>
      <c r="D169" s="67"/>
      <c r="E169" s="67"/>
      <c r="F169" s="67"/>
      <c r="G169" s="67"/>
      <c r="H169" s="67"/>
      <c r="I169" s="67"/>
      <c r="J169" s="67"/>
      <c r="K169" s="67"/>
    </row>
    <row r="170" spans="1:11" ht="12.75">
      <c r="A170" s="67" t="s">
        <v>263</v>
      </c>
      <c r="B170" s="67"/>
      <c r="C170" s="67"/>
      <c r="D170" s="67"/>
      <c r="E170" s="67"/>
      <c r="F170" s="67"/>
      <c r="G170" s="67"/>
      <c r="H170" s="67"/>
      <c r="I170" s="67"/>
      <c r="J170" s="67"/>
      <c r="K170" s="67"/>
    </row>
    <row r="171" spans="1:11" ht="12.75">
      <c r="A171" s="67" t="s">
        <v>266</v>
      </c>
      <c r="B171" s="67"/>
      <c r="C171" s="67"/>
      <c r="D171" s="67"/>
      <c r="E171" s="67"/>
      <c r="F171" s="67"/>
      <c r="G171" s="67"/>
      <c r="H171" s="67"/>
      <c r="I171" s="67"/>
      <c r="J171" s="67"/>
      <c r="K171" s="67"/>
    </row>
    <row r="172" spans="1:11" ht="12.75">
      <c r="A172" s="67"/>
      <c r="B172" s="67"/>
      <c r="C172" s="67"/>
      <c r="D172" s="67"/>
      <c r="E172" s="67"/>
      <c r="F172" s="67"/>
      <c r="G172" s="67"/>
      <c r="H172" s="67"/>
      <c r="I172" s="67"/>
      <c r="J172" s="67"/>
      <c r="K172" s="67"/>
    </row>
    <row r="173" spans="1:11" ht="12.75">
      <c r="A173" s="67"/>
      <c r="B173" s="67"/>
      <c r="C173" s="67"/>
      <c r="D173" s="67"/>
      <c r="E173" s="67"/>
      <c r="F173" s="67"/>
      <c r="G173" s="67"/>
      <c r="H173" s="67"/>
      <c r="I173" s="67"/>
      <c r="J173" s="67"/>
      <c r="K173" s="67"/>
    </row>
  </sheetData>
  <sheetProtection/>
  <mergeCells count="4">
    <mergeCell ref="H31:I31"/>
    <mergeCell ref="J31:K31"/>
    <mergeCell ref="H148:I148"/>
    <mergeCell ref="J148:K148"/>
  </mergeCells>
  <printOptions/>
  <pageMargins left="0.7" right="0.7" top="0.75" bottom="0.7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perak corp</dc:creator>
  <cp:keywords/>
  <dc:description/>
  <cp:lastModifiedBy>kychoo</cp:lastModifiedBy>
  <cp:lastPrinted>2011-11-29T09:17:33Z</cp:lastPrinted>
  <dcterms:created xsi:type="dcterms:W3CDTF">2011-11-29T00:38:27Z</dcterms:created>
  <dcterms:modified xsi:type="dcterms:W3CDTF">2011-11-29T09:37:32Z</dcterms:modified>
  <cp:category/>
  <cp:version/>
  <cp:contentType/>
  <cp:contentStatus/>
</cp:coreProperties>
</file>